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1"/>
  </bookViews>
  <sheets>
    <sheet name="С рецептурой" sheetId="1" r:id="rId1"/>
    <sheet name="Без рацептуры" sheetId="2" r:id="rId2"/>
    <sheet name="Показатели" sheetId="3" r:id="rId3"/>
  </sheets>
  <definedNames>
    <definedName name="_xlnm._FilterDatabase" localSheetId="1" hidden="1">'Без рацептуры'!$A$1:$R$482</definedName>
    <definedName name="_xlnm._FilterDatabase" localSheetId="0" hidden="1">'С рецептурой'!$A$1:$T$482</definedName>
    <definedName name="_xlnm.Print_Area" localSheetId="2">'Показатели'!$A$1:$J$22</definedName>
  </definedNames>
  <calcPr fullCalcOnLoad="1"/>
</workbook>
</file>

<file path=xl/sharedStrings.xml><?xml version="1.0" encoding="utf-8"?>
<sst xmlns="http://schemas.openxmlformats.org/spreadsheetml/2006/main" count="3388" uniqueCount="231">
  <si>
    <t>I день:</t>
  </si>
  <si>
    <t>Неделя: первая</t>
  </si>
  <si>
    <t xml:space="preserve">Утверждаю </t>
  </si>
  <si>
    <t>Прием пищи</t>
  </si>
  <si>
    <t>Масса</t>
  </si>
  <si>
    <t>порции</t>
  </si>
  <si>
    <t>Пищевые вещества (г)</t>
  </si>
  <si>
    <t>Энергетическая ценность (ккал)</t>
  </si>
  <si>
    <t>Витамин С</t>
  </si>
  <si>
    <t>Б</t>
  </si>
  <si>
    <t>Ж</t>
  </si>
  <si>
    <t>У</t>
  </si>
  <si>
    <t xml:space="preserve">Завтрак </t>
  </si>
  <si>
    <t>Суп молочный с гречневой крупой и сл. маслом</t>
  </si>
  <si>
    <t>Хлеб пшеничный</t>
  </si>
  <si>
    <t>-</t>
  </si>
  <si>
    <t xml:space="preserve">Кофейный напиток с молоком </t>
  </si>
  <si>
    <t>Итого:</t>
  </si>
  <si>
    <t>2 завтрак</t>
  </si>
  <si>
    <t>Сок плодово-ягодный промышленного выпуска для детского питания</t>
  </si>
  <si>
    <t xml:space="preserve">Обед </t>
  </si>
  <si>
    <t>Плов с мясом птицы</t>
  </si>
  <si>
    <t xml:space="preserve">Кисель </t>
  </si>
  <si>
    <t>Хлеб ржаной</t>
  </si>
  <si>
    <t xml:space="preserve">Полдник </t>
  </si>
  <si>
    <t>Кисломолочный напиток</t>
  </si>
  <si>
    <t xml:space="preserve">Ужин </t>
  </si>
  <si>
    <t>Соус молочный сладкий</t>
  </si>
  <si>
    <t>Салат из яблок с изюмом</t>
  </si>
  <si>
    <t xml:space="preserve">Чай черный с сахаром </t>
  </si>
  <si>
    <t>Итого за I день:</t>
  </si>
  <si>
    <t>Заведующий МБДОУ детский сад №165 _______________ Н.А.Тимофеева</t>
  </si>
  <si>
    <t>Каша пшенная молочная с маслом сливочным</t>
  </si>
  <si>
    <t>Какао с молоком</t>
  </si>
  <si>
    <t>Салат из моркови с раст. маслом</t>
  </si>
  <si>
    <t>Суфле куриное</t>
  </si>
  <si>
    <t>Капуста тушеная</t>
  </si>
  <si>
    <t>Компот из яблок</t>
  </si>
  <si>
    <t>II день:</t>
  </si>
  <si>
    <t>Кисломолочный  напиток с м.д.ж 2,5-3,2%</t>
  </si>
  <si>
    <t>Салат из свежей капусты со свеклой</t>
  </si>
  <si>
    <t xml:space="preserve">Котлета рыбная </t>
  </si>
  <si>
    <t>Пюре картофельное</t>
  </si>
  <si>
    <t xml:space="preserve">Чай черн. с сахаром </t>
  </si>
  <si>
    <t>Итого за II день:</t>
  </si>
  <si>
    <t>III день:</t>
  </si>
  <si>
    <t>Итого за III день:</t>
  </si>
  <si>
    <t>Каша геркулесовая молочная вязкая с сахаром и маслом сливочным</t>
  </si>
  <si>
    <t>Кофейный напиток с молоком</t>
  </si>
  <si>
    <t>Масло сливочное</t>
  </si>
  <si>
    <t>Салат из свеклы с солёным огурцом</t>
  </si>
  <si>
    <t>Греча отварная</t>
  </si>
  <si>
    <t>Компот из сухофруктов</t>
  </si>
  <si>
    <t>Булочка домашняя</t>
  </si>
  <si>
    <t>Омлет натуральный</t>
  </si>
  <si>
    <t>Рагу  из овощей  с соусом №366 3-й вариант</t>
  </si>
  <si>
    <t>Чай черный с сахаром</t>
  </si>
  <si>
    <t>IV день:</t>
  </si>
  <si>
    <t>Итого за IV день:</t>
  </si>
  <si>
    <t>Каша манная молочная вязкая с маслом сливочным</t>
  </si>
  <si>
    <t xml:space="preserve">Какао с молоком </t>
  </si>
  <si>
    <t>Салат из моркови  с маслом растительным</t>
  </si>
  <si>
    <t>Запеканка  рисовая с творогом</t>
  </si>
  <si>
    <t xml:space="preserve">Соус молочный сладкий         </t>
  </si>
  <si>
    <t>Чай с сахаром</t>
  </si>
  <si>
    <t>V день:</t>
  </si>
  <si>
    <t>Итого за V день:</t>
  </si>
  <si>
    <t>Каша рисовая молочная с сахаром и маслом сливочным.</t>
  </si>
  <si>
    <t>Масло  сливочное</t>
  </si>
  <si>
    <t>Салат из свеклы с морковью</t>
  </si>
  <si>
    <t>Суп харчо</t>
  </si>
  <si>
    <t>Котлета из куриного мяса</t>
  </si>
  <si>
    <t>Чай без сахара</t>
  </si>
  <si>
    <t>VI день:</t>
  </si>
  <si>
    <t>Итого за VI день:</t>
  </si>
  <si>
    <t>Каша «Дружба» с маслом сливочным (пшено, рис)</t>
  </si>
  <si>
    <t>Суп   с  рыбными консервами</t>
  </si>
  <si>
    <t>Рис отварной</t>
  </si>
  <si>
    <t>Гренка из хлеба пшеничного</t>
  </si>
  <si>
    <t>Салат из  моркови  с раст. маслом</t>
  </si>
  <si>
    <t>VII день:</t>
  </si>
  <si>
    <t>Итого за VII день:</t>
  </si>
  <si>
    <t>№ рецептуры</t>
  </si>
  <si>
    <t>Неделя: вторая</t>
  </si>
  <si>
    <t>Наименование блюда</t>
  </si>
  <si>
    <t>VIII день:</t>
  </si>
  <si>
    <t>Итого за VIII день:</t>
  </si>
  <si>
    <t>Каша рисовая молочная вязкая со сл. маслом и сахаром</t>
  </si>
  <si>
    <t>Салат из свеклы с яблоком</t>
  </si>
  <si>
    <t xml:space="preserve">Курица тушеная в соусе </t>
  </si>
  <si>
    <t>Каша гречневая рассыпчатая</t>
  </si>
  <si>
    <t>Компот   из  сухофруктов</t>
  </si>
  <si>
    <t xml:space="preserve">Хлеб пшеничный </t>
  </si>
  <si>
    <t>Кисломолочный продукт</t>
  </si>
  <si>
    <t xml:space="preserve">Сушка </t>
  </si>
  <si>
    <t xml:space="preserve">Винегрет </t>
  </si>
  <si>
    <t>IX день:</t>
  </si>
  <si>
    <t>Четверг</t>
  </si>
  <si>
    <t>Понедельник</t>
  </si>
  <si>
    <t>Вторник</t>
  </si>
  <si>
    <t>Среда</t>
  </si>
  <si>
    <t>Пятница</t>
  </si>
  <si>
    <t>1-3 года</t>
  </si>
  <si>
    <t>Итого за IX день:</t>
  </si>
  <si>
    <t>Бутерброд с маслом сливочным, сыром
40/5/10</t>
  </si>
  <si>
    <t>Гуляш из отварного мяса 30/30</t>
  </si>
  <si>
    <t>Бутерброд с маслом сливочным, сыром 40/5/10</t>
  </si>
  <si>
    <t>Фрикадельки из филе птицы 30/30</t>
  </si>
  <si>
    <t>X день:</t>
  </si>
  <si>
    <t>Итого за X день:</t>
  </si>
  <si>
    <t>Салат из свеклы  с раст. маслом</t>
  </si>
  <si>
    <t>Суп картоф. с мясными фрикадельками</t>
  </si>
  <si>
    <t>Котлеты рыбные</t>
  </si>
  <si>
    <t xml:space="preserve">Картофельное пюре </t>
  </si>
  <si>
    <t xml:space="preserve">Компот из сухофруктов </t>
  </si>
  <si>
    <t xml:space="preserve">Кисломолочный напиток </t>
  </si>
  <si>
    <t>Чай с молоком</t>
  </si>
  <si>
    <t>XI день:</t>
  </si>
  <si>
    <t>Неделя: третья</t>
  </si>
  <si>
    <t>Итого за XI день:</t>
  </si>
  <si>
    <t>Каша манная молочная вязкая с маслом слив.</t>
  </si>
  <si>
    <t>Салат из белокочанной капусты  с раст. маслом</t>
  </si>
  <si>
    <t>Щи на мясном б-не со сметаной свеж. капустой, картоф.</t>
  </si>
  <si>
    <t>Гренка из пшеничного хлеба</t>
  </si>
  <si>
    <t>Салат из моркови и яблок</t>
  </si>
  <si>
    <t>Сырники запеченные с повидлом 100/30</t>
  </si>
  <si>
    <t>Чай  с сахаром</t>
  </si>
  <si>
    <t>XII день:</t>
  </si>
  <si>
    <t>Итого за XII день:</t>
  </si>
  <si>
    <t>Каша «Янтарная» (пшенная с яблоками) и сл. маслом</t>
  </si>
  <si>
    <t>Огурец соленый</t>
  </si>
  <si>
    <t>Суфле из отварного мяса (куриное)</t>
  </si>
  <si>
    <t>Картофельное пюре</t>
  </si>
  <si>
    <t>XIII день:</t>
  </si>
  <si>
    <t>Итого за XIII день:</t>
  </si>
  <si>
    <t>Салат из свеклы с маслом растительным</t>
  </si>
  <si>
    <t>Жаркое по-домашнему</t>
  </si>
  <si>
    <t xml:space="preserve">Печенье </t>
  </si>
  <si>
    <t>Салат из белокочанной капусты с морковью</t>
  </si>
  <si>
    <t>Котлета рыбная любительская</t>
  </si>
  <si>
    <t>Соус томатный</t>
  </si>
  <si>
    <t>Чай с сахаром и лимоном</t>
  </si>
  <si>
    <t>XIV день:</t>
  </si>
  <si>
    <t>Итого за XIV день:</t>
  </si>
  <si>
    <t>Каша пшенная молочная с тыквой и маслом сл.</t>
  </si>
  <si>
    <t>Салат витаминный</t>
  </si>
  <si>
    <t>Голубцы ленивые с куриным мясом</t>
  </si>
  <si>
    <t>Салат из моркови с яблоком</t>
  </si>
  <si>
    <t>Соус молочный</t>
  </si>
  <si>
    <t>Чай с  сахаром</t>
  </si>
  <si>
    <t>XV день:</t>
  </si>
  <si>
    <t>Итого за XV день:</t>
  </si>
  <si>
    <t>Икра свекольная</t>
  </si>
  <si>
    <t>Рассольник «Ленинградский» со сметаной</t>
  </si>
  <si>
    <t xml:space="preserve">Тефтели  из рыбы паровые </t>
  </si>
  <si>
    <t xml:space="preserve">Кисломолочный продукт </t>
  </si>
  <si>
    <t>Котлета куриная</t>
  </si>
  <si>
    <t>Гречка отварная со слив. маслом</t>
  </si>
  <si>
    <t>Плюшка с сахаром</t>
  </si>
  <si>
    <t>Запеканка  картофельная с куриным мясом</t>
  </si>
  <si>
    <t>Соус сметанный</t>
  </si>
  <si>
    <t>Суп вермишелевый молочный с маслом сливочным</t>
  </si>
  <si>
    <t>Салат из свеклы с растительным маслом</t>
  </si>
  <si>
    <t>Макароны отварные</t>
  </si>
  <si>
    <t>Кисель</t>
  </si>
  <si>
    <t>Печень тушеная в сметане 30/30</t>
  </si>
  <si>
    <t>Вафли</t>
  </si>
  <si>
    <t>Салат из белокочанной капусты</t>
  </si>
  <si>
    <t>Рыба запеченная в омлете</t>
  </si>
  <si>
    <t>Каша пшеничная молочная  с маслом сливочн. вязкая</t>
  </si>
  <si>
    <t>Салат из моркови с сахаром</t>
  </si>
  <si>
    <t>3-7 лет</t>
  </si>
  <si>
    <t>Гуляш из отварного мяса 40/30</t>
  </si>
  <si>
    <t>2,9 </t>
  </si>
  <si>
    <t>Печень тушеная в сметане 40/40</t>
  </si>
  <si>
    <t>3,36..</t>
  </si>
  <si>
    <t> Дни по меню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</si>
  <si>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</si>
  <si>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</si>
  <si>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</si>
  <si>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</si>
  <si>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</si>
  <si>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</si>
  <si>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</si>
  <si>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</si>
  <si>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</si>
  <si>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</si>
  <si>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11 день</t>
  </si>
  <si>
    <t>12 день</t>
  </si>
  <si>
    <t>13 день</t>
  </si>
  <si>
    <t>14 день</t>
  </si>
  <si>
    <t>15 день</t>
  </si>
  <si>
    <t>Итого за весь период:</t>
  </si>
  <si>
    <t>Основные показатели в пищевых веществах
 и энергетической ценности, 1-3 года</t>
  </si>
  <si>
    <t>Белки - 42 г, 
жиры - 47 г, 
углеводы - 203 г, энергетическая ценность - 1400 ккал</t>
  </si>
  <si>
    <t>Белки - 54 г, 
жиры - 60 г, 
углеводы - 261 г, энергетическая ценность - 1800 ккал</t>
  </si>
  <si>
    <t>Выше на</t>
  </si>
  <si>
    <t xml:space="preserve">Ниже на </t>
  </si>
  <si>
    <t xml:space="preserve">Выше на </t>
  </si>
  <si>
    <t>Основные показатели в пищевых веществах 
и энергетической ценности, 3-7 лет</t>
  </si>
  <si>
    <t>Итого в среднем за
1день (прием пищи):</t>
  </si>
  <si>
    <t>Сырники запечённые</t>
  </si>
  <si>
    <t>Щи из свеж. капусты с  картофелем</t>
  </si>
  <si>
    <t>Яблоко</t>
  </si>
  <si>
    <t>Запеканка творожная с изюмом</t>
  </si>
  <si>
    <t>Компот из  сухофруктов</t>
  </si>
  <si>
    <t>Печенье</t>
  </si>
  <si>
    <t>Суп картофельный с макаронными изделиями</t>
  </si>
  <si>
    <t>Пудинг из творога с яблоками</t>
  </si>
  <si>
    <t>Рагу овощное с мясом</t>
  </si>
  <si>
    <t>Оладьи с джемом 130/15</t>
  </si>
  <si>
    <t>Оладьи с джемом 150/15</t>
  </si>
  <si>
    <t xml:space="preserve">Суп овощной </t>
  </si>
  <si>
    <t>Салат из свеклы</t>
  </si>
  <si>
    <t xml:space="preserve">Салат из свеклы </t>
  </si>
  <si>
    <t>Салат из моркови</t>
  </si>
  <si>
    <t>Салат из свеклы с зеленым горошком</t>
  </si>
  <si>
    <t>Суп -харчо</t>
  </si>
  <si>
    <t>Котлеты из мяса</t>
  </si>
  <si>
    <t>Каша геркулесовая молочная с маслом сливочным</t>
  </si>
  <si>
    <t>Суп картофльный на с гренками 150/10</t>
  </si>
  <si>
    <t>Суп картофльный на с гренками 200/10</t>
  </si>
  <si>
    <t>Оладьи с джемом 150/30</t>
  </si>
  <si>
    <t>Оладьи с джемом 200/30</t>
  </si>
  <si>
    <t>Борщ с картофелем</t>
  </si>
  <si>
    <t xml:space="preserve">Салат из белокочанной капусты </t>
  </si>
  <si>
    <t>Свекла ломтиком</t>
  </si>
  <si>
    <t xml:space="preserve">Суп "Крестьянский" </t>
  </si>
  <si>
    <t>Борщ с капустой и картофелем</t>
  </si>
  <si>
    <t>Рагу овощное с томатным соусом</t>
  </si>
  <si>
    <t>Ватрушка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</si>
</sst>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3" fontId="48" fillId="0" borderId="10" xfId="0" applyNumberFormat="1" applyFont="1" applyBorder="1" applyAlignment="1">
      <alignment horizontal="center" vertical="center"/>
    </xf>
    <xf numFmtId="43" fontId="49" fillId="0" borderId="10" xfId="0" applyNumberFormat="1" applyFont="1" applyBorder="1" applyAlignment="1">
      <alignment horizontal="center" vertical="center"/>
    </xf>
    <xf numFmtId="43" fontId="47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10" fontId="51" fillId="0" borderId="0" xfId="0" applyNumberFormat="1" applyFont="1" applyFill="1" applyBorder="1" applyAlignment="1">
      <alignment horizontal="center" vertical="center" wrapText="1"/>
    </xf>
    <xf numFmtId="43" fontId="47" fillId="0" borderId="13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10" fontId="51" fillId="0" borderId="12" xfId="0" applyNumberFormat="1" applyFont="1" applyBorder="1" applyAlignment="1">
      <alignment horizontal="center" vertical="top" wrapText="1"/>
    </xf>
    <xf numFmtId="43" fontId="2" fillId="0" borderId="10" xfId="0" applyNumberFormat="1" applyFont="1" applyBorder="1" applyAlignment="1">
      <alignment horizontal="center" vertical="center" wrapText="1"/>
    </xf>
    <xf numFmtId="43" fontId="3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3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 horizontal="right" vertical="center"/>
    </xf>
    <xf numFmtId="43" fontId="3" fillId="0" borderId="0" xfId="0" applyNumberFormat="1" applyFont="1" applyBorder="1" applyAlignment="1">
      <alignment horizontal="center" vertical="center" wrapText="1"/>
    </xf>
    <xf numFmtId="43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3" fontId="5" fillId="0" borderId="13" xfId="0" applyNumberFormat="1" applyFont="1" applyBorder="1" applyAlignment="1">
      <alignment horizontal="center" vertical="center" wrapText="1"/>
    </xf>
    <xf numFmtId="43" fontId="5" fillId="0" borderId="15" xfId="0" applyNumberFormat="1" applyFont="1" applyBorder="1" applyAlignment="1">
      <alignment horizontal="center" vertical="center" wrapText="1"/>
    </xf>
    <xf numFmtId="43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3" fontId="3" fillId="0" borderId="13" xfId="0" applyNumberFormat="1" applyFont="1" applyBorder="1" applyAlignment="1">
      <alignment horizontal="center" vertical="center" wrapText="1"/>
    </xf>
    <xf numFmtId="43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3" fontId="3" fillId="0" borderId="16" xfId="0" applyNumberFormat="1" applyFont="1" applyFill="1" applyBorder="1" applyAlignment="1">
      <alignment horizontal="center" vertical="center" wrapText="1"/>
    </xf>
    <xf numFmtId="43" fontId="3" fillId="0" borderId="17" xfId="0" applyNumberFormat="1" applyFont="1" applyFill="1" applyBorder="1" applyAlignment="1">
      <alignment horizontal="center" vertical="center" wrapText="1"/>
    </xf>
    <xf numFmtId="43" fontId="3" fillId="0" borderId="18" xfId="0" applyNumberFormat="1" applyFont="1" applyFill="1" applyBorder="1" applyAlignment="1">
      <alignment horizontal="center" vertical="center" wrapText="1"/>
    </xf>
    <xf numFmtId="43" fontId="3" fillId="0" borderId="19" xfId="0" applyNumberFormat="1" applyFont="1" applyFill="1" applyBorder="1" applyAlignment="1">
      <alignment horizontal="center" vertical="center" wrapText="1"/>
    </xf>
    <xf numFmtId="43" fontId="3" fillId="0" borderId="20" xfId="0" applyNumberFormat="1" applyFont="1" applyFill="1" applyBorder="1" applyAlignment="1">
      <alignment horizontal="center" vertical="center" wrapText="1"/>
    </xf>
    <xf numFmtId="43" fontId="3" fillId="0" borderId="2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2"/>
  <sheetViews>
    <sheetView view="pageBreakPreview" zoomScale="70" zoomScaleNormal="70" zoomScaleSheetLayoutView="70" zoomScalePageLayoutView="90" workbookViewId="0" topLeftCell="A13">
      <selection activeCell="U27" sqref="U27"/>
    </sheetView>
  </sheetViews>
  <sheetFormatPr defaultColWidth="11.140625" defaultRowHeight="15"/>
  <cols>
    <col min="1" max="1" width="13.140625" style="2" customWidth="1"/>
    <col min="2" max="2" width="27.421875" style="2" customWidth="1"/>
    <col min="3" max="3" width="7.7109375" style="2" customWidth="1"/>
    <col min="4" max="6" width="11.140625" style="50" customWidth="1"/>
    <col min="7" max="7" width="13.57421875" style="50" customWidth="1"/>
    <col min="8" max="8" width="10.8515625" style="50" customWidth="1"/>
    <col min="9" max="9" width="7.421875" style="2" customWidth="1"/>
    <col min="10" max="10" width="0.5625" style="2" customWidth="1"/>
    <col min="11" max="11" width="13.140625" style="2" customWidth="1"/>
    <col min="12" max="12" width="27.421875" style="2" customWidth="1"/>
    <col min="13" max="13" width="7.7109375" style="2" customWidth="1"/>
    <col min="14" max="16" width="11.140625" style="50" customWidth="1"/>
    <col min="17" max="17" width="13.57421875" style="50" customWidth="1"/>
    <col min="18" max="18" width="10.8515625" style="50" customWidth="1"/>
    <col min="19" max="19" width="7.421875" style="2" customWidth="1"/>
    <col min="20" max="20" width="0.5625" style="2" customWidth="1"/>
    <col min="21" max="21" width="11.140625" style="2" customWidth="1"/>
    <col min="22" max="16384" width="11.140625" style="2" customWidth="1"/>
  </cols>
  <sheetData>
    <row r="1" spans="1:13" ht="18.75">
      <c r="A1" s="1" t="s">
        <v>0</v>
      </c>
      <c r="B1" s="1" t="s">
        <v>1</v>
      </c>
      <c r="C1" s="2" t="s">
        <v>102</v>
      </c>
      <c r="K1" s="1" t="s">
        <v>0</v>
      </c>
      <c r="L1" s="1" t="s">
        <v>1</v>
      </c>
      <c r="M1" s="2" t="s">
        <v>171</v>
      </c>
    </row>
    <row r="2" spans="1:20" ht="18.75">
      <c r="A2" s="76" t="s">
        <v>98</v>
      </c>
      <c r="B2" s="76"/>
      <c r="C2" s="76"/>
      <c r="D2" s="76"/>
      <c r="H2" s="51" t="s">
        <v>2</v>
      </c>
      <c r="I2" s="3"/>
      <c r="J2" s="3"/>
      <c r="K2" s="76" t="s">
        <v>98</v>
      </c>
      <c r="L2" s="76"/>
      <c r="M2" s="76"/>
      <c r="N2" s="76"/>
      <c r="R2" s="51" t="s">
        <v>2</v>
      </c>
      <c r="S2" s="3"/>
      <c r="T2" s="3"/>
    </row>
    <row r="3" spans="1:20" ht="18.75">
      <c r="A3" s="4"/>
      <c r="C3" s="5"/>
      <c r="H3" s="51" t="s">
        <v>31</v>
      </c>
      <c r="I3" s="3"/>
      <c r="J3" s="3"/>
      <c r="K3" s="4"/>
      <c r="M3" s="5"/>
      <c r="R3" s="51" t="s">
        <v>31</v>
      </c>
      <c r="S3" s="3"/>
      <c r="T3" s="3"/>
    </row>
    <row r="4" spans="1:11" ht="18.75">
      <c r="A4" s="4"/>
      <c r="K4" s="4"/>
    </row>
    <row r="5" spans="1:20" s="6" customFormat="1" ht="18.75">
      <c r="A5" s="67" t="s">
        <v>3</v>
      </c>
      <c r="B5" s="67" t="s">
        <v>84</v>
      </c>
      <c r="C5" s="62" t="s">
        <v>4</v>
      </c>
      <c r="D5" s="70" t="s">
        <v>6</v>
      </c>
      <c r="E5" s="71"/>
      <c r="F5" s="72"/>
      <c r="G5" s="59" t="s">
        <v>7</v>
      </c>
      <c r="H5" s="59" t="s">
        <v>8</v>
      </c>
      <c r="I5" s="62" t="s">
        <v>82</v>
      </c>
      <c r="J5" s="39"/>
      <c r="K5" s="67" t="s">
        <v>3</v>
      </c>
      <c r="L5" s="67" t="s">
        <v>84</v>
      </c>
      <c r="M5" s="62" t="s">
        <v>4</v>
      </c>
      <c r="N5" s="70" t="s">
        <v>6</v>
      </c>
      <c r="O5" s="71"/>
      <c r="P5" s="72"/>
      <c r="Q5" s="59" t="s">
        <v>7</v>
      </c>
      <c r="R5" s="59" t="s">
        <v>8</v>
      </c>
      <c r="S5" s="62" t="s">
        <v>82</v>
      </c>
      <c r="T5" s="47"/>
    </row>
    <row r="6" spans="1:20" s="6" customFormat="1" ht="18.75">
      <c r="A6" s="68"/>
      <c r="B6" s="68"/>
      <c r="C6" s="63" t="s">
        <v>5</v>
      </c>
      <c r="D6" s="73"/>
      <c r="E6" s="74"/>
      <c r="F6" s="75"/>
      <c r="G6" s="60"/>
      <c r="H6" s="60"/>
      <c r="I6" s="63"/>
      <c r="J6" s="40"/>
      <c r="K6" s="68"/>
      <c r="L6" s="68"/>
      <c r="M6" s="63" t="s">
        <v>5</v>
      </c>
      <c r="N6" s="73"/>
      <c r="O6" s="74"/>
      <c r="P6" s="75"/>
      <c r="Q6" s="60"/>
      <c r="R6" s="60"/>
      <c r="S6" s="63"/>
      <c r="T6" s="47"/>
    </row>
    <row r="7" spans="1:20" s="6" customFormat="1" ht="18.75">
      <c r="A7" s="68"/>
      <c r="B7" s="68"/>
      <c r="C7" s="63"/>
      <c r="D7" s="65" t="s">
        <v>9</v>
      </c>
      <c r="E7" s="65" t="s">
        <v>10</v>
      </c>
      <c r="F7" s="65" t="s">
        <v>11</v>
      </c>
      <c r="G7" s="60"/>
      <c r="H7" s="60"/>
      <c r="I7" s="63"/>
      <c r="J7" s="40"/>
      <c r="K7" s="68"/>
      <c r="L7" s="68"/>
      <c r="M7" s="63"/>
      <c r="N7" s="65" t="s">
        <v>9</v>
      </c>
      <c r="O7" s="65" t="s">
        <v>10</v>
      </c>
      <c r="P7" s="65" t="s">
        <v>11</v>
      </c>
      <c r="Q7" s="60"/>
      <c r="R7" s="60"/>
      <c r="S7" s="63"/>
      <c r="T7" s="47"/>
    </row>
    <row r="8" spans="1:20" s="6" customFormat="1" ht="18.75">
      <c r="A8" s="69"/>
      <c r="B8" s="69"/>
      <c r="C8" s="64"/>
      <c r="D8" s="66"/>
      <c r="E8" s="66"/>
      <c r="F8" s="66"/>
      <c r="G8" s="61"/>
      <c r="H8" s="61"/>
      <c r="I8" s="64"/>
      <c r="J8" s="41"/>
      <c r="K8" s="69"/>
      <c r="L8" s="69"/>
      <c r="M8" s="64"/>
      <c r="N8" s="66"/>
      <c r="O8" s="66"/>
      <c r="P8" s="66"/>
      <c r="Q8" s="61"/>
      <c r="R8" s="61"/>
      <c r="S8" s="64"/>
      <c r="T8" s="47"/>
    </row>
    <row r="9" spans="1:20" ht="56.25">
      <c r="A9" s="54" t="s">
        <v>12</v>
      </c>
      <c r="B9" s="7" t="s">
        <v>13</v>
      </c>
      <c r="C9" s="8">
        <v>150</v>
      </c>
      <c r="D9" s="34">
        <v>4.47</v>
      </c>
      <c r="E9" s="34">
        <v>4.1</v>
      </c>
      <c r="F9" s="34">
        <v>12.8</v>
      </c>
      <c r="G9" s="34">
        <v>106.8</v>
      </c>
      <c r="H9" s="34">
        <v>0.7</v>
      </c>
      <c r="I9" s="8">
        <v>222</v>
      </c>
      <c r="J9" s="42"/>
      <c r="K9" s="54" t="s">
        <v>12</v>
      </c>
      <c r="L9" s="7" t="s">
        <v>13</v>
      </c>
      <c r="M9" s="8">
        <v>200</v>
      </c>
      <c r="N9" s="34">
        <v>5.97</v>
      </c>
      <c r="O9" s="34">
        <v>5.5</v>
      </c>
      <c r="P9" s="34">
        <v>17.1</v>
      </c>
      <c r="Q9" s="34">
        <v>142.4</v>
      </c>
      <c r="R9" s="34">
        <v>0.9</v>
      </c>
      <c r="S9" s="8">
        <v>222</v>
      </c>
      <c r="T9" s="48"/>
    </row>
    <row r="10" spans="1:20" ht="56.25">
      <c r="A10" s="55"/>
      <c r="B10" s="7" t="s">
        <v>106</v>
      </c>
      <c r="C10" s="8">
        <v>55</v>
      </c>
      <c r="D10" s="34">
        <v>5.82</v>
      </c>
      <c r="E10" s="34">
        <v>6.93</v>
      </c>
      <c r="F10" s="34">
        <v>20.01</v>
      </c>
      <c r="G10" s="34">
        <v>163</v>
      </c>
      <c r="H10" s="34">
        <v>0.07</v>
      </c>
      <c r="I10" s="8">
        <v>3</v>
      </c>
      <c r="J10" s="43"/>
      <c r="K10" s="55"/>
      <c r="L10" s="7" t="s">
        <v>106</v>
      </c>
      <c r="M10" s="8">
        <v>55</v>
      </c>
      <c r="N10" s="34">
        <v>5.82</v>
      </c>
      <c r="O10" s="34">
        <v>6.93</v>
      </c>
      <c r="P10" s="34">
        <v>20.01</v>
      </c>
      <c r="Q10" s="34">
        <v>163</v>
      </c>
      <c r="R10" s="34">
        <v>0.07</v>
      </c>
      <c r="S10" s="8">
        <v>3</v>
      </c>
      <c r="T10" s="48"/>
    </row>
    <row r="11" spans="1:20" ht="37.5">
      <c r="A11" s="55"/>
      <c r="B11" s="7" t="s">
        <v>16</v>
      </c>
      <c r="C11" s="8">
        <v>150</v>
      </c>
      <c r="D11" s="34">
        <v>2.4</v>
      </c>
      <c r="E11" s="34">
        <v>2</v>
      </c>
      <c r="F11" s="34">
        <v>12</v>
      </c>
      <c r="G11" s="34">
        <v>75.8</v>
      </c>
      <c r="H11" s="34">
        <v>0.9</v>
      </c>
      <c r="I11" s="8">
        <v>414</v>
      </c>
      <c r="J11" s="43"/>
      <c r="K11" s="55"/>
      <c r="L11" s="7" t="s">
        <v>16</v>
      </c>
      <c r="M11" s="8">
        <v>180</v>
      </c>
      <c r="N11" s="34">
        <v>2.9</v>
      </c>
      <c r="O11" s="34">
        <v>2.4</v>
      </c>
      <c r="P11" s="34">
        <v>14.4</v>
      </c>
      <c r="Q11" s="34">
        <v>91</v>
      </c>
      <c r="R11" s="34">
        <v>1.17</v>
      </c>
      <c r="S11" s="8">
        <v>414</v>
      </c>
      <c r="T11" s="48"/>
    </row>
    <row r="12" spans="1:20" ht="18.75">
      <c r="A12" s="56"/>
      <c r="B12" s="9" t="s">
        <v>17</v>
      </c>
      <c r="C12" s="10">
        <f aca="true" t="shared" si="0" ref="C12:H12">SUM(C9:C11)</f>
        <v>355</v>
      </c>
      <c r="D12" s="35">
        <f t="shared" si="0"/>
        <v>12.69</v>
      </c>
      <c r="E12" s="35">
        <f t="shared" si="0"/>
        <v>13.03</v>
      </c>
      <c r="F12" s="35">
        <f t="shared" si="0"/>
        <v>44.81</v>
      </c>
      <c r="G12" s="35">
        <f t="shared" si="0"/>
        <v>345.6</v>
      </c>
      <c r="H12" s="35">
        <f t="shared" si="0"/>
        <v>1.67</v>
      </c>
      <c r="I12" s="8" t="s">
        <v>15</v>
      </c>
      <c r="J12" s="44"/>
      <c r="K12" s="56"/>
      <c r="L12" s="9" t="s">
        <v>17</v>
      </c>
      <c r="M12" s="10">
        <f aca="true" t="shared" si="1" ref="M12:R12">SUM(M9:M11)</f>
        <v>435</v>
      </c>
      <c r="N12" s="35">
        <f t="shared" si="1"/>
        <v>14.69</v>
      </c>
      <c r="O12" s="35">
        <f t="shared" si="1"/>
        <v>14.83</v>
      </c>
      <c r="P12" s="35">
        <f t="shared" si="1"/>
        <v>51.51</v>
      </c>
      <c r="Q12" s="35">
        <f t="shared" si="1"/>
        <v>396.4</v>
      </c>
      <c r="R12" s="35">
        <f t="shared" si="1"/>
        <v>2.1399999999999997</v>
      </c>
      <c r="S12" s="8" t="s">
        <v>15</v>
      </c>
      <c r="T12" s="48"/>
    </row>
    <row r="13" spans="1:20" ht="93.75">
      <c r="A13" s="54" t="s">
        <v>18</v>
      </c>
      <c r="B13" s="7" t="s">
        <v>19</v>
      </c>
      <c r="C13" s="8">
        <v>100</v>
      </c>
      <c r="D13" s="34">
        <v>0.5</v>
      </c>
      <c r="E13" s="34" t="s">
        <v>15</v>
      </c>
      <c r="F13" s="34">
        <v>10.1</v>
      </c>
      <c r="G13" s="34">
        <v>42.4</v>
      </c>
      <c r="H13" s="34">
        <v>2</v>
      </c>
      <c r="I13" s="8">
        <v>418</v>
      </c>
      <c r="J13" s="42"/>
      <c r="K13" s="54" t="s">
        <v>18</v>
      </c>
      <c r="L13" s="7" t="s">
        <v>19</v>
      </c>
      <c r="M13" s="8">
        <v>180</v>
      </c>
      <c r="N13" s="34">
        <v>0.9</v>
      </c>
      <c r="O13" s="34" t="s">
        <v>15</v>
      </c>
      <c r="P13" s="34">
        <v>18.18</v>
      </c>
      <c r="Q13" s="34">
        <v>76.8</v>
      </c>
      <c r="R13" s="34">
        <v>3.6</v>
      </c>
      <c r="S13" s="8">
        <v>399</v>
      </c>
      <c r="T13" s="48"/>
    </row>
    <row r="14" spans="1:20" ht="18.75">
      <c r="A14" s="56"/>
      <c r="B14" s="9" t="s">
        <v>17</v>
      </c>
      <c r="C14" s="10">
        <f>SUM(C13:C13)</f>
        <v>100</v>
      </c>
      <c r="D14" s="35">
        <f>SUM(D13:D13)</f>
        <v>0.5</v>
      </c>
      <c r="E14" s="35">
        <f>SUM(E13:E13)</f>
        <v>0</v>
      </c>
      <c r="F14" s="35">
        <f>SUM(F13:F13)</f>
        <v>10.1</v>
      </c>
      <c r="G14" s="35">
        <f>SUM(G13:G13)</f>
        <v>42.4</v>
      </c>
      <c r="H14" s="35">
        <f>SUM(H13:H13)</f>
        <v>2</v>
      </c>
      <c r="I14" s="8" t="s">
        <v>15</v>
      </c>
      <c r="J14" s="44"/>
      <c r="K14" s="56"/>
      <c r="L14" s="9" t="s">
        <v>17</v>
      </c>
      <c r="M14" s="10">
        <f>SUM(M13:M13)</f>
        <v>180</v>
      </c>
      <c r="N14" s="35">
        <f>SUM(N13:N13)</f>
        <v>0.9</v>
      </c>
      <c r="O14" s="35">
        <f>SUM(O13:O13)</f>
        <v>0</v>
      </c>
      <c r="P14" s="35">
        <f>SUM(P13:P13)</f>
        <v>18.18</v>
      </c>
      <c r="Q14" s="35">
        <f>SUM(Q13:Q13)</f>
        <v>76.8</v>
      </c>
      <c r="R14" s="35">
        <f>SUM(R13:R13)</f>
        <v>3.6</v>
      </c>
      <c r="S14" s="8" t="s">
        <v>15</v>
      </c>
      <c r="T14" s="48"/>
    </row>
    <row r="15" spans="1:20" ht="18.75">
      <c r="A15" s="54" t="s">
        <v>20</v>
      </c>
      <c r="B15" s="7" t="s">
        <v>213</v>
      </c>
      <c r="C15" s="8">
        <v>30</v>
      </c>
      <c r="D15" s="34">
        <v>0.4</v>
      </c>
      <c r="E15" s="34">
        <v>1.8</v>
      </c>
      <c r="F15" s="34">
        <v>1.1</v>
      </c>
      <c r="G15" s="34">
        <v>28.2</v>
      </c>
      <c r="H15" s="34">
        <v>2.85</v>
      </c>
      <c r="I15" s="8">
        <v>34</v>
      </c>
      <c r="J15" s="42"/>
      <c r="K15" s="54" t="s">
        <v>20</v>
      </c>
      <c r="L15" s="7" t="s">
        <v>214</v>
      </c>
      <c r="M15" s="8">
        <v>50</v>
      </c>
      <c r="N15" s="34">
        <v>0.7</v>
      </c>
      <c r="O15" s="34">
        <v>3.04</v>
      </c>
      <c r="P15" s="34">
        <v>4.18</v>
      </c>
      <c r="Q15" s="34">
        <v>46.95</v>
      </c>
      <c r="R15" s="34">
        <v>4.75</v>
      </c>
      <c r="S15" s="8">
        <v>34</v>
      </c>
      <c r="T15" s="48"/>
    </row>
    <row r="16" spans="1:20" ht="37.5">
      <c r="A16" s="55"/>
      <c r="B16" s="7" t="s">
        <v>202</v>
      </c>
      <c r="C16" s="8">
        <v>150</v>
      </c>
      <c r="D16" s="34">
        <v>1.2</v>
      </c>
      <c r="E16" s="34">
        <v>4.1</v>
      </c>
      <c r="F16" s="34">
        <v>5.2</v>
      </c>
      <c r="G16" s="34">
        <v>53.3</v>
      </c>
      <c r="H16" s="34">
        <v>13.3</v>
      </c>
      <c r="I16" s="8">
        <v>73</v>
      </c>
      <c r="J16" s="43"/>
      <c r="K16" s="55"/>
      <c r="L16" s="7" t="s">
        <v>202</v>
      </c>
      <c r="M16" s="8">
        <v>200</v>
      </c>
      <c r="N16" s="34">
        <v>1.6</v>
      </c>
      <c r="O16" s="34">
        <v>5.4</v>
      </c>
      <c r="P16" s="34">
        <v>6.9</v>
      </c>
      <c r="Q16" s="34">
        <v>71</v>
      </c>
      <c r="R16" s="34">
        <v>17.7</v>
      </c>
      <c r="S16" s="8">
        <v>73</v>
      </c>
      <c r="T16" s="48"/>
    </row>
    <row r="17" spans="1:20" ht="18.75">
      <c r="A17" s="55"/>
      <c r="B17" s="7" t="s">
        <v>21</v>
      </c>
      <c r="C17" s="8">
        <v>160</v>
      </c>
      <c r="D17" s="34">
        <v>16.3</v>
      </c>
      <c r="E17" s="34">
        <v>14.9</v>
      </c>
      <c r="F17" s="34">
        <v>27.1</v>
      </c>
      <c r="G17" s="34">
        <v>309.4</v>
      </c>
      <c r="H17" s="34">
        <v>0.8</v>
      </c>
      <c r="I17" s="8">
        <v>321</v>
      </c>
      <c r="J17" s="43"/>
      <c r="K17" s="55"/>
      <c r="L17" s="7" t="s">
        <v>21</v>
      </c>
      <c r="M17" s="8">
        <v>200</v>
      </c>
      <c r="N17" s="34">
        <v>20.4</v>
      </c>
      <c r="O17" s="34">
        <v>18.7</v>
      </c>
      <c r="P17" s="34">
        <v>33.9</v>
      </c>
      <c r="Q17" s="34">
        <v>386.7</v>
      </c>
      <c r="R17" s="34">
        <v>0.96</v>
      </c>
      <c r="S17" s="8">
        <v>321</v>
      </c>
      <c r="T17" s="48"/>
    </row>
    <row r="18" spans="1:20" ht="18.75">
      <c r="A18" s="55"/>
      <c r="B18" s="7" t="s">
        <v>22</v>
      </c>
      <c r="C18" s="8">
        <v>150</v>
      </c>
      <c r="D18" s="34">
        <v>0</v>
      </c>
      <c r="E18" s="34">
        <v>0</v>
      </c>
      <c r="F18" s="34">
        <v>13.5</v>
      </c>
      <c r="G18" s="34">
        <v>46.5</v>
      </c>
      <c r="H18" s="34">
        <v>0</v>
      </c>
      <c r="I18" s="8">
        <v>233</v>
      </c>
      <c r="J18" s="43"/>
      <c r="K18" s="55"/>
      <c r="L18" s="7" t="s">
        <v>22</v>
      </c>
      <c r="M18" s="8">
        <v>200</v>
      </c>
      <c r="N18" s="34">
        <v>0</v>
      </c>
      <c r="O18" s="34">
        <v>0</v>
      </c>
      <c r="P18" s="34">
        <v>18</v>
      </c>
      <c r="Q18" s="34">
        <v>60</v>
      </c>
      <c r="R18" s="34">
        <v>0</v>
      </c>
      <c r="S18" s="8">
        <v>233</v>
      </c>
      <c r="T18" s="48"/>
    </row>
    <row r="19" spans="1:20" ht="18.75">
      <c r="A19" s="55"/>
      <c r="B19" s="7" t="s">
        <v>23</v>
      </c>
      <c r="C19" s="8">
        <v>15</v>
      </c>
      <c r="D19" s="34">
        <v>0.99</v>
      </c>
      <c r="E19" s="34">
        <v>0.18</v>
      </c>
      <c r="F19" s="34">
        <v>5.1</v>
      </c>
      <c r="G19" s="34">
        <v>25.6</v>
      </c>
      <c r="H19" s="34" t="s">
        <v>15</v>
      </c>
      <c r="I19" s="8" t="s">
        <v>15</v>
      </c>
      <c r="J19" s="43"/>
      <c r="K19" s="55"/>
      <c r="L19" s="7" t="s">
        <v>23</v>
      </c>
      <c r="M19" s="8">
        <v>20</v>
      </c>
      <c r="N19" s="34">
        <v>1.32</v>
      </c>
      <c r="O19" s="34">
        <v>0.24</v>
      </c>
      <c r="P19" s="34">
        <v>6.8</v>
      </c>
      <c r="Q19" s="34">
        <v>34.1</v>
      </c>
      <c r="R19" s="34" t="s">
        <v>15</v>
      </c>
      <c r="S19" s="8" t="s">
        <v>15</v>
      </c>
      <c r="T19" s="48"/>
    </row>
    <row r="20" spans="1:20" ht="18.75">
      <c r="A20" s="55"/>
      <c r="B20" s="7" t="s">
        <v>14</v>
      </c>
      <c r="C20" s="8">
        <v>15</v>
      </c>
      <c r="D20" s="34">
        <v>1.2</v>
      </c>
      <c r="E20" s="34">
        <v>0.15</v>
      </c>
      <c r="F20" s="34">
        <v>7.5</v>
      </c>
      <c r="G20" s="34">
        <v>39</v>
      </c>
      <c r="H20" s="34" t="s">
        <v>15</v>
      </c>
      <c r="I20" s="8" t="s">
        <v>15</v>
      </c>
      <c r="J20" s="43"/>
      <c r="K20" s="55"/>
      <c r="L20" s="7" t="s">
        <v>14</v>
      </c>
      <c r="M20" s="8">
        <v>20</v>
      </c>
      <c r="N20" s="34">
        <v>1.6</v>
      </c>
      <c r="O20" s="34">
        <v>0.2</v>
      </c>
      <c r="P20" s="34">
        <v>10</v>
      </c>
      <c r="Q20" s="34">
        <v>48</v>
      </c>
      <c r="R20" s="34" t="s">
        <v>15</v>
      </c>
      <c r="S20" s="8" t="s">
        <v>15</v>
      </c>
      <c r="T20" s="48"/>
    </row>
    <row r="21" spans="1:20" ht="18.75">
      <c r="A21" s="56"/>
      <c r="B21" s="9" t="s">
        <v>17</v>
      </c>
      <c r="C21" s="10">
        <f aca="true" t="shared" si="2" ref="C21:H21">SUM(C15:C20)</f>
        <v>520</v>
      </c>
      <c r="D21" s="35">
        <f t="shared" si="2"/>
        <v>20.09</v>
      </c>
      <c r="E21" s="35">
        <f t="shared" si="2"/>
        <v>21.13</v>
      </c>
      <c r="F21" s="35">
        <f t="shared" si="2"/>
        <v>59.50000000000001</v>
      </c>
      <c r="G21" s="35">
        <f t="shared" si="2"/>
        <v>502</v>
      </c>
      <c r="H21" s="35">
        <f t="shared" si="2"/>
        <v>16.950000000000003</v>
      </c>
      <c r="I21" s="8" t="s">
        <v>15</v>
      </c>
      <c r="J21" s="44"/>
      <c r="K21" s="56"/>
      <c r="L21" s="9" t="s">
        <v>17</v>
      </c>
      <c r="M21" s="10">
        <f aca="true" t="shared" si="3" ref="M21:R21">SUM(M15:M20)</f>
        <v>690</v>
      </c>
      <c r="N21" s="35">
        <f t="shared" si="3"/>
        <v>25.62</v>
      </c>
      <c r="O21" s="35">
        <f t="shared" si="3"/>
        <v>27.58</v>
      </c>
      <c r="P21" s="35">
        <f t="shared" si="3"/>
        <v>79.78</v>
      </c>
      <c r="Q21" s="35">
        <f t="shared" si="3"/>
        <v>646.75</v>
      </c>
      <c r="R21" s="35">
        <f t="shared" si="3"/>
        <v>23.41</v>
      </c>
      <c r="S21" s="8" t="s">
        <v>15</v>
      </c>
      <c r="T21" s="48"/>
    </row>
    <row r="22" spans="1:20" ht="37.5">
      <c r="A22" s="54" t="s">
        <v>24</v>
      </c>
      <c r="B22" s="7" t="s">
        <v>25</v>
      </c>
      <c r="C22" s="8">
        <v>150</v>
      </c>
      <c r="D22" s="34">
        <v>4.2</v>
      </c>
      <c r="E22" s="34">
        <v>4.8</v>
      </c>
      <c r="F22" s="34">
        <v>6</v>
      </c>
      <c r="G22" s="34">
        <v>84.2</v>
      </c>
      <c r="H22" s="34">
        <v>1.2</v>
      </c>
      <c r="I22" s="8">
        <v>420</v>
      </c>
      <c r="J22" s="42"/>
      <c r="K22" s="54" t="s">
        <v>24</v>
      </c>
      <c r="L22" s="7" t="s">
        <v>25</v>
      </c>
      <c r="M22" s="8">
        <v>180</v>
      </c>
      <c r="N22" s="34">
        <v>5</v>
      </c>
      <c r="O22" s="34">
        <v>5.7</v>
      </c>
      <c r="P22" s="34">
        <v>7.2</v>
      </c>
      <c r="Q22" s="34">
        <v>101</v>
      </c>
      <c r="R22" s="34">
        <v>1.2</v>
      </c>
      <c r="S22" s="8">
        <v>420</v>
      </c>
      <c r="T22" s="48"/>
    </row>
    <row r="23" spans="1:20" ht="18.75">
      <c r="A23" s="55"/>
      <c r="B23" s="7" t="s">
        <v>137</v>
      </c>
      <c r="C23" s="8">
        <v>30</v>
      </c>
      <c r="D23" s="34">
        <v>2</v>
      </c>
      <c r="E23" s="34">
        <v>4.2</v>
      </c>
      <c r="F23" s="34">
        <v>21</v>
      </c>
      <c r="G23" s="34">
        <v>131</v>
      </c>
      <c r="H23" s="34" t="s">
        <v>15</v>
      </c>
      <c r="I23" s="8" t="s">
        <v>15</v>
      </c>
      <c r="J23" s="43"/>
      <c r="K23" s="55"/>
      <c r="L23" s="7" t="s">
        <v>206</v>
      </c>
      <c r="M23" s="8">
        <v>30</v>
      </c>
      <c r="N23" s="34">
        <v>2</v>
      </c>
      <c r="O23" s="34">
        <v>4.2</v>
      </c>
      <c r="P23" s="34">
        <v>21</v>
      </c>
      <c r="Q23" s="34">
        <v>131</v>
      </c>
      <c r="R23" s="34" t="s">
        <v>15</v>
      </c>
      <c r="S23" s="8" t="s">
        <v>15</v>
      </c>
      <c r="T23" s="48"/>
    </row>
    <row r="24" spans="1:20" ht="18.75">
      <c r="A24" s="56"/>
      <c r="B24" s="9" t="s">
        <v>17</v>
      </c>
      <c r="C24" s="10">
        <f aca="true" t="shared" si="4" ref="C24:H24">SUM(C22:C23)</f>
        <v>180</v>
      </c>
      <c r="D24" s="35">
        <f t="shared" si="4"/>
        <v>6.2</v>
      </c>
      <c r="E24" s="35">
        <f t="shared" si="4"/>
        <v>9</v>
      </c>
      <c r="F24" s="35">
        <f t="shared" si="4"/>
        <v>27</v>
      </c>
      <c r="G24" s="35">
        <f t="shared" si="4"/>
        <v>215.2</v>
      </c>
      <c r="H24" s="35">
        <f t="shared" si="4"/>
        <v>1.2</v>
      </c>
      <c r="I24" s="8" t="s">
        <v>15</v>
      </c>
      <c r="J24" s="44"/>
      <c r="K24" s="56"/>
      <c r="L24" s="9" t="s">
        <v>17</v>
      </c>
      <c r="M24" s="10">
        <f aca="true" t="shared" si="5" ref="M24:R24">SUM(M22:M23)</f>
        <v>210</v>
      </c>
      <c r="N24" s="35">
        <f t="shared" si="5"/>
        <v>7</v>
      </c>
      <c r="O24" s="35">
        <f t="shared" si="5"/>
        <v>9.9</v>
      </c>
      <c r="P24" s="35">
        <f t="shared" si="5"/>
        <v>28.2</v>
      </c>
      <c r="Q24" s="35">
        <f t="shared" si="5"/>
        <v>232</v>
      </c>
      <c r="R24" s="35">
        <f t="shared" si="5"/>
        <v>1.2</v>
      </c>
      <c r="S24" s="8" t="s">
        <v>15</v>
      </c>
      <c r="T24" s="48"/>
    </row>
    <row r="25" spans="1:20" ht="18.75">
      <c r="A25" s="54" t="s">
        <v>26</v>
      </c>
      <c r="B25" s="7" t="s">
        <v>201</v>
      </c>
      <c r="C25" s="8">
        <v>100</v>
      </c>
      <c r="D25" s="34">
        <v>18.81</v>
      </c>
      <c r="E25" s="34">
        <v>12.67</v>
      </c>
      <c r="F25" s="34">
        <v>30.9</v>
      </c>
      <c r="G25" s="34">
        <v>309</v>
      </c>
      <c r="H25" s="34">
        <v>0.4</v>
      </c>
      <c r="I25" s="8">
        <v>0.4</v>
      </c>
      <c r="J25" s="42"/>
      <c r="K25" s="54" t="s">
        <v>26</v>
      </c>
      <c r="L25" s="7" t="s">
        <v>201</v>
      </c>
      <c r="M25" s="8">
        <v>150</v>
      </c>
      <c r="N25" s="34">
        <v>24.2</v>
      </c>
      <c r="O25" s="34">
        <v>19</v>
      </c>
      <c r="P25" s="34">
        <v>46.3</v>
      </c>
      <c r="Q25" s="34">
        <v>463.5</v>
      </c>
      <c r="R25" s="34">
        <v>0.6</v>
      </c>
      <c r="S25" s="8">
        <v>245</v>
      </c>
      <c r="T25" s="48"/>
    </row>
    <row r="26" spans="1:20" ht="37.5">
      <c r="A26" s="55"/>
      <c r="B26" s="7" t="s">
        <v>27</v>
      </c>
      <c r="C26" s="8">
        <v>30</v>
      </c>
      <c r="D26" s="34">
        <v>0.6</v>
      </c>
      <c r="E26" s="34">
        <v>1.4</v>
      </c>
      <c r="F26" s="34">
        <v>3.97</v>
      </c>
      <c r="G26" s="34">
        <v>30.45</v>
      </c>
      <c r="H26" s="34">
        <v>0.09</v>
      </c>
      <c r="I26" s="8">
        <v>369</v>
      </c>
      <c r="J26" s="43"/>
      <c r="K26" s="55"/>
      <c r="L26" s="7" t="s">
        <v>27</v>
      </c>
      <c r="M26" s="8">
        <v>30</v>
      </c>
      <c r="N26" s="34">
        <v>0.6</v>
      </c>
      <c r="O26" s="34">
        <v>1.4</v>
      </c>
      <c r="P26" s="34">
        <v>3.97</v>
      </c>
      <c r="Q26" s="34">
        <v>30.45</v>
      </c>
      <c r="R26" s="34">
        <v>0.09</v>
      </c>
      <c r="S26" s="8">
        <v>369</v>
      </c>
      <c r="T26" s="48"/>
    </row>
    <row r="27" spans="1:20" ht="37.5">
      <c r="A27" s="55"/>
      <c r="B27" s="7" t="s">
        <v>28</v>
      </c>
      <c r="C27" s="8">
        <v>30</v>
      </c>
      <c r="D27" s="34">
        <v>0.3</v>
      </c>
      <c r="E27" s="34">
        <v>0.3</v>
      </c>
      <c r="F27" s="34">
        <v>2.4</v>
      </c>
      <c r="G27" s="34">
        <v>25.9</v>
      </c>
      <c r="H27" s="34">
        <v>1.9</v>
      </c>
      <c r="I27" s="8">
        <v>31.1</v>
      </c>
      <c r="J27" s="43"/>
      <c r="K27" s="55"/>
      <c r="L27" s="7" t="s">
        <v>28</v>
      </c>
      <c r="M27" s="8">
        <v>60</v>
      </c>
      <c r="N27" s="34">
        <v>0.55</v>
      </c>
      <c r="O27" s="34">
        <v>0.6</v>
      </c>
      <c r="P27" s="34">
        <v>4.82</v>
      </c>
      <c r="Q27" s="34">
        <v>51.8</v>
      </c>
      <c r="R27" s="34">
        <v>3.75</v>
      </c>
      <c r="S27" s="8">
        <v>31.1</v>
      </c>
      <c r="T27" s="48"/>
    </row>
    <row r="28" spans="1:20" ht="37.5">
      <c r="A28" s="55"/>
      <c r="B28" s="7" t="s">
        <v>29</v>
      </c>
      <c r="C28" s="8">
        <v>150</v>
      </c>
      <c r="D28" s="34">
        <v>0</v>
      </c>
      <c r="E28" s="34">
        <v>0</v>
      </c>
      <c r="F28" s="34">
        <v>10</v>
      </c>
      <c r="G28" s="34">
        <v>40</v>
      </c>
      <c r="H28" s="34">
        <v>0.02</v>
      </c>
      <c r="I28" s="8">
        <v>411</v>
      </c>
      <c r="J28" s="43"/>
      <c r="K28" s="55"/>
      <c r="L28" s="7" t="s">
        <v>29</v>
      </c>
      <c r="M28" s="8">
        <v>180</v>
      </c>
      <c r="N28" s="34">
        <v>0</v>
      </c>
      <c r="O28" s="34">
        <v>0</v>
      </c>
      <c r="P28" s="34">
        <v>12</v>
      </c>
      <c r="Q28" s="34">
        <v>48</v>
      </c>
      <c r="R28" s="34">
        <v>0.03</v>
      </c>
      <c r="S28" s="8">
        <v>411</v>
      </c>
      <c r="T28" s="48"/>
    </row>
    <row r="29" spans="1:20" ht="18.75">
      <c r="A29" s="56"/>
      <c r="B29" s="11" t="s">
        <v>17</v>
      </c>
      <c r="C29" s="10">
        <f aca="true" t="shared" si="6" ref="C29:H29">SUM(C25:C28)</f>
        <v>310</v>
      </c>
      <c r="D29" s="35">
        <f>SUM(D25:D28)</f>
        <v>19.71</v>
      </c>
      <c r="E29" s="35">
        <f t="shared" si="6"/>
        <v>14.370000000000001</v>
      </c>
      <c r="F29" s="35">
        <f t="shared" si="6"/>
        <v>47.269999999999996</v>
      </c>
      <c r="G29" s="35">
        <f t="shared" si="6"/>
        <v>405.34999999999997</v>
      </c>
      <c r="H29" s="35">
        <f t="shared" si="6"/>
        <v>2.4099999999999997</v>
      </c>
      <c r="I29" s="8" t="s">
        <v>15</v>
      </c>
      <c r="J29" s="44"/>
      <c r="K29" s="56"/>
      <c r="L29" s="11" t="s">
        <v>17</v>
      </c>
      <c r="M29" s="10">
        <f aca="true" t="shared" si="7" ref="M29:R29">SUM(M25:M28)</f>
        <v>420</v>
      </c>
      <c r="N29" s="35">
        <f t="shared" si="7"/>
        <v>25.35</v>
      </c>
      <c r="O29" s="35">
        <f t="shared" si="7"/>
        <v>21</v>
      </c>
      <c r="P29" s="35">
        <f t="shared" si="7"/>
        <v>67.09</v>
      </c>
      <c r="Q29" s="35">
        <f t="shared" si="7"/>
        <v>593.75</v>
      </c>
      <c r="R29" s="35">
        <f t="shared" si="7"/>
        <v>4.47</v>
      </c>
      <c r="S29" s="8" t="s">
        <v>15</v>
      </c>
      <c r="T29" s="48"/>
    </row>
    <row r="30" spans="1:20" ht="18.75">
      <c r="A30" s="57" t="s">
        <v>30</v>
      </c>
      <c r="B30" s="58"/>
      <c r="C30" s="10">
        <f>C29+C24+C21+C14+C12</f>
        <v>1465</v>
      </c>
      <c r="D30" s="35">
        <f>D29+D24+D21+D14+D12</f>
        <v>59.19</v>
      </c>
      <c r="E30" s="35">
        <f>E29+E24+E21+E14+E12</f>
        <v>57.53</v>
      </c>
      <c r="F30" s="35">
        <f>F29+F24+F21+F14+F12</f>
        <v>188.68</v>
      </c>
      <c r="G30" s="35">
        <f>G29+G24+G21+G14+G12</f>
        <v>1510.5500000000002</v>
      </c>
      <c r="H30" s="35">
        <f>H29+H24+H21+H14+H12</f>
        <v>24.230000000000004</v>
      </c>
      <c r="I30" s="8" t="s">
        <v>15</v>
      </c>
      <c r="J30" s="45"/>
      <c r="K30" s="57" t="s">
        <v>30</v>
      </c>
      <c r="L30" s="58"/>
      <c r="M30" s="10">
        <f>M29+M24+M21+M14+M12</f>
        <v>1935</v>
      </c>
      <c r="N30" s="35">
        <f>N29+N24+N21+N14+N12</f>
        <v>73.56</v>
      </c>
      <c r="O30" s="35">
        <f>O29+O24+O21+O14+O12</f>
        <v>73.31</v>
      </c>
      <c r="P30" s="35">
        <f>P29+P24+P21+P14+P12</f>
        <v>244.76</v>
      </c>
      <c r="Q30" s="35">
        <f>Q29+Q24+Q21+Q14+Q12</f>
        <v>1945.6999999999998</v>
      </c>
      <c r="R30" s="35">
        <f>R29+R24+R21+R14+R12</f>
        <v>34.82</v>
      </c>
      <c r="S30" s="8" t="s">
        <v>15</v>
      </c>
      <c r="T30" s="48"/>
    </row>
    <row r="31" spans="1:20" ht="18.75">
      <c r="A31" s="12"/>
      <c r="B31" s="12"/>
      <c r="C31" s="12"/>
      <c r="D31" s="52"/>
      <c r="E31" s="52"/>
      <c r="F31" s="52"/>
      <c r="G31" s="52"/>
      <c r="H31" s="52"/>
      <c r="I31" s="12"/>
      <c r="J31" s="12"/>
      <c r="K31" s="12"/>
      <c r="L31" s="12"/>
      <c r="M31" s="12"/>
      <c r="N31" s="52"/>
      <c r="O31" s="52"/>
      <c r="P31" s="52"/>
      <c r="Q31" s="52"/>
      <c r="R31" s="52"/>
      <c r="S31" s="12"/>
      <c r="T31" s="12"/>
    </row>
    <row r="32" spans="1:13" ht="18.75">
      <c r="A32" s="1" t="s">
        <v>38</v>
      </c>
      <c r="B32" s="1" t="s">
        <v>1</v>
      </c>
      <c r="C32" s="2" t="s">
        <v>102</v>
      </c>
      <c r="K32" s="1" t="s">
        <v>38</v>
      </c>
      <c r="L32" s="1" t="s">
        <v>1</v>
      </c>
      <c r="M32" s="2" t="s">
        <v>171</v>
      </c>
    </row>
    <row r="33" spans="1:20" ht="18.75">
      <c r="A33" s="76" t="s">
        <v>99</v>
      </c>
      <c r="B33" s="76"/>
      <c r="C33" s="76"/>
      <c r="D33" s="76"/>
      <c r="H33" s="51" t="s">
        <v>2</v>
      </c>
      <c r="I33" s="3"/>
      <c r="J33" s="3"/>
      <c r="K33" s="76" t="s">
        <v>99</v>
      </c>
      <c r="L33" s="76"/>
      <c r="M33" s="76"/>
      <c r="N33" s="76"/>
      <c r="R33" s="51" t="s">
        <v>2</v>
      </c>
      <c r="S33" s="3"/>
      <c r="T33" s="3"/>
    </row>
    <row r="34" spans="1:20" ht="18.75">
      <c r="A34" s="4"/>
      <c r="C34" s="5"/>
      <c r="H34" s="51" t="s">
        <v>31</v>
      </c>
      <c r="I34" s="3"/>
      <c r="J34" s="3"/>
      <c r="K34" s="4"/>
      <c r="M34" s="5"/>
      <c r="R34" s="51" t="s">
        <v>31</v>
      </c>
      <c r="S34" s="3"/>
      <c r="T34" s="3"/>
    </row>
    <row r="35" spans="1:20" ht="18.75">
      <c r="A35" s="4"/>
      <c r="C35" s="5"/>
      <c r="H35" s="51"/>
      <c r="I35" s="3"/>
      <c r="J35" s="3"/>
      <c r="K35" s="4"/>
      <c r="M35" s="5"/>
      <c r="R35" s="51"/>
      <c r="S35" s="3"/>
      <c r="T35" s="3"/>
    </row>
    <row r="36" spans="1:20" s="6" customFormat="1" ht="18.75">
      <c r="A36" s="67" t="s">
        <v>3</v>
      </c>
      <c r="B36" s="67" t="s">
        <v>84</v>
      </c>
      <c r="C36" s="62" t="s">
        <v>4</v>
      </c>
      <c r="D36" s="70" t="s">
        <v>6</v>
      </c>
      <c r="E36" s="71"/>
      <c r="F36" s="72"/>
      <c r="G36" s="59" t="s">
        <v>7</v>
      </c>
      <c r="H36" s="59" t="s">
        <v>8</v>
      </c>
      <c r="I36" s="62" t="s">
        <v>82</v>
      </c>
      <c r="J36" s="39"/>
      <c r="K36" s="67" t="s">
        <v>3</v>
      </c>
      <c r="L36" s="67" t="s">
        <v>84</v>
      </c>
      <c r="M36" s="62" t="s">
        <v>4</v>
      </c>
      <c r="N36" s="70" t="s">
        <v>6</v>
      </c>
      <c r="O36" s="71"/>
      <c r="P36" s="72"/>
      <c r="Q36" s="59" t="s">
        <v>7</v>
      </c>
      <c r="R36" s="59" t="s">
        <v>8</v>
      </c>
      <c r="S36" s="62" t="s">
        <v>82</v>
      </c>
      <c r="T36" s="47"/>
    </row>
    <row r="37" spans="1:20" s="6" customFormat="1" ht="18.75">
      <c r="A37" s="68"/>
      <c r="B37" s="68"/>
      <c r="C37" s="63" t="s">
        <v>5</v>
      </c>
      <c r="D37" s="73"/>
      <c r="E37" s="74"/>
      <c r="F37" s="75"/>
      <c r="G37" s="60"/>
      <c r="H37" s="60"/>
      <c r="I37" s="63"/>
      <c r="J37" s="40"/>
      <c r="K37" s="68"/>
      <c r="L37" s="68"/>
      <c r="M37" s="63" t="s">
        <v>5</v>
      </c>
      <c r="N37" s="73"/>
      <c r="O37" s="74"/>
      <c r="P37" s="75"/>
      <c r="Q37" s="60"/>
      <c r="R37" s="60"/>
      <c r="S37" s="63"/>
      <c r="T37" s="47"/>
    </row>
    <row r="38" spans="1:20" s="6" customFormat="1" ht="18.75">
      <c r="A38" s="68"/>
      <c r="B38" s="68"/>
      <c r="C38" s="63"/>
      <c r="D38" s="65" t="s">
        <v>9</v>
      </c>
      <c r="E38" s="65" t="s">
        <v>10</v>
      </c>
      <c r="F38" s="65" t="s">
        <v>11</v>
      </c>
      <c r="G38" s="60"/>
      <c r="H38" s="60"/>
      <c r="I38" s="63"/>
      <c r="J38" s="40"/>
      <c r="K38" s="68"/>
      <c r="L38" s="68"/>
      <c r="M38" s="63"/>
      <c r="N38" s="65" t="s">
        <v>9</v>
      </c>
      <c r="O38" s="65" t="s">
        <v>10</v>
      </c>
      <c r="P38" s="65" t="s">
        <v>11</v>
      </c>
      <c r="Q38" s="60"/>
      <c r="R38" s="60"/>
      <c r="S38" s="63"/>
      <c r="T38" s="47"/>
    </row>
    <row r="39" spans="1:20" s="6" customFormat="1" ht="18.75">
      <c r="A39" s="69"/>
      <c r="B39" s="69"/>
      <c r="C39" s="64"/>
      <c r="D39" s="66"/>
      <c r="E39" s="66"/>
      <c r="F39" s="66"/>
      <c r="G39" s="61"/>
      <c r="H39" s="61"/>
      <c r="I39" s="64"/>
      <c r="J39" s="41"/>
      <c r="K39" s="69"/>
      <c r="L39" s="69"/>
      <c r="M39" s="64"/>
      <c r="N39" s="66"/>
      <c r="O39" s="66"/>
      <c r="P39" s="66"/>
      <c r="Q39" s="61"/>
      <c r="R39" s="61"/>
      <c r="S39" s="64"/>
      <c r="T39" s="47"/>
    </row>
    <row r="40" spans="1:20" ht="56.25">
      <c r="A40" s="54" t="s">
        <v>12</v>
      </c>
      <c r="B40" s="7" t="s">
        <v>32</v>
      </c>
      <c r="C40" s="8">
        <v>150</v>
      </c>
      <c r="D40" s="34">
        <v>3.4</v>
      </c>
      <c r="E40" s="34">
        <v>3.1</v>
      </c>
      <c r="F40" s="34">
        <v>23.3</v>
      </c>
      <c r="G40" s="34">
        <v>136.5</v>
      </c>
      <c r="H40" s="34" t="s">
        <v>15</v>
      </c>
      <c r="I40" s="8">
        <v>199</v>
      </c>
      <c r="J40" s="42"/>
      <c r="K40" s="54" t="s">
        <v>12</v>
      </c>
      <c r="L40" s="7" t="s">
        <v>32</v>
      </c>
      <c r="M40" s="8">
        <v>200</v>
      </c>
      <c r="N40" s="34">
        <v>4.5</v>
      </c>
      <c r="O40" s="34">
        <v>4.1</v>
      </c>
      <c r="P40" s="34">
        <v>31</v>
      </c>
      <c r="Q40" s="34">
        <v>182</v>
      </c>
      <c r="R40" s="34" t="s">
        <v>15</v>
      </c>
      <c r="S40" s="8">
        <v>199</v>
      </c>
      <c r="T40" s="48"/>
    </row>
    <row r="41" spans="1:20" ht="18.75">
      <c r="A41" s="55"/>
      <c r="B41" s="7" t="s">
        <v>33</v>
      </c>
      <c r="C41" s="8">
        <v>150</v>
      </c>
      <c r="D41" s="34">
        <v>3.2</v>
      </c>
      <c r="E41" s="34">
        <v>2.8</v>
      </c>
      <c r="F41" s="34">
        <v>12.9</v>
      </c>
      <c r="G41" s="34">
        <v>88.3</v>
      </c>
      <c r="H41" s="34">
        <v>1.2</v>
      </c>
      <c r="I41" s="8">
        <v>416</v>
      </c>
      <c r="J41" s="43"/>
      <c r="K41" s="55"/>
      <c r="L41" s="7" t="s">
        <v>33</v>
      </c>
      <c r="M41" s="8">
        <v>180</v>
      </c>
      <c r="N41" s="34">
        <v>3.8</v>
      </c>
      <c r="O41" s="34">
        <v>3.3</v>
      </c>
      <c r="P41" s="34">
        <v>15.5</v>
      </c>
      <c r="Q41" s="34">
        <v>106</v>
      </c>
      <c r="R41" s="34">
        <v>1.44</v>
      </c>
      <c r="S41" s="8">
        <v>416</v>
      </c>
      <c r="T41" s="48"/>
    </row>
    <row r="42" spans="1:20" ht="56.25">
      <c r="A42" s="55"/>
      <c r="B42" s="7" t="s">
        <v>104</v>
      </c>
      <c r="C42" s="8">
        <v>55</v>
      </c>
      <c r="D42" s="34">
        <v>5.82</v>
      </c>
      <c r="E42" s="34">
        <v>6.93</v>
      </c>
      <c r="F42" s="34">
        <v>20.01</v>
      </c>
      <c r="G42" s="34">
        <v>163</v>
      </c>
      <c r="H42" s="34">
        <v>0.07</v>
      </c>
      <c r="I42" s="8">
        <v>3</v>
      </c>
      <c r="J42" s="43"/>
      <c r="K42" s="55"/>
      <c r="L42" s="7" t="s">
        <v>104</v>
      </c>
      <c r="M42" s="8">
        <v>55</v>
      </c>
      <c r="N42" s="34">
        <v>5.82</v>
      </c>
      <c r="O42" s="34">
        <v>6.93</v>
      </c>
      <c r="P42" s="34">
        <v>20.01</v>
      </c>
      <c r="Q42" s="34">
        <v>163</v>
      </c>
      <c r="R42" s="34">
        <v>0.07</v>
      </c>
      <c r="S42" s="8">
        <v>3</v>
      </c>
      <c r="T42" s="48"/>
    </row>
    <row r="43" spans="1:20" ht="18.75">
      <c r="A43" s="56"/>
      <c r="B43" s="9" t="s">
        <v>17</v>
      </c>
      <c r="C43" s="10">
        <f aca="true" t="shared" si="8" ref="C43:H43">SUM(C40:C42)</f>
        <v>355</v>
      </c>
      <c r="D43" s="35">
        <f t="shared" si="8"/>
        <v>12.42</v>
      </c>
      <c r="E43" s="35">
        <f t="shared" si="8"/>
        <v>12.83</v>
      </c>
      <c r="F43" s="35">
        <f t="shared" si="8"/>
        <v>56.21000000000001</v>
      </c>
      <c r="G43" s="35">
        <f>SUM(G40:G42)</f>
        <v>387.8</v>
      </c>
      <c r="H43" s="35">
        <f t="shared" si="8"/>
        <v>1.27</v>
      </c>
      <c r="I43" s="8" t="s">
        <v>15</v>
      </c>
      <c r="J43" s="44"/>
      <c r="K43" s="56"/>
      <c r="L43" s="9" t="s">
        <v>17</v>
      </c>
      <c r="M43" s="10">
        <f aca="true" t="shared" si="9" ref="M43:R43">SUM(M40:M42)</f>
        <v>435</v>
      </c>
      <c r="N43" s="35">
        <f t="shared" si="9"/>
        <v>14.120000000000001</v>
      </c>
      <c r="O43" s="35">
        <f t="shared" si="9"/>
        <v>14.329999999999998</v>
      </c>
      <c r="P43" s="35">
        <f t="shared" si="9"/>
        <v>66.51</v>
      </c>
      <c r="Q43" s="35">
        <f t="shared" si="9"/>
        <v>451</v>
      </c>
      <c r="R43" s="35">
        <f t="shared" si="9"/>
        <v>1.51</v>
      </c>
      <c r="S43" s="8" t="s">
        <v>15</v>
      </c>
      <c r="T43" s="48"/>
    </row>
    <row r="44" spans="1:20" ht="93.75">
      <c r="A44" s="54" t="s">
        <v>18</v>
      </c>
      <c r="B44" s="7" t="s">
        <v>19</v>
      </c>
      <c r="C44" s="8">
        <v>100</v>
      </c>
      <c r="D44" s="34">
        <v>0.5</v>
      </c>
      <c r="E44" s="34" t="s">
        <v>15</v>
      </c>
      <c r="F44" s="34">
        <v>10.1</v>
      </c>
      <c r="G44" s="34">
        <v>42.4</v>
      </c>
      <c r="H44" s="34">
        <v>2</v>
      </c>
      <c r="I44" s="8">
        <v>418</v>
      </c>
      <c r="J44" s="42"/>
      <c r="K44" s="54" t="s">
        <v>18</v>
      </c>
      <c r="L44" s="7" t="s">
        <v>19</v>
      </c>
      <c r="M44" s="8">
        <v>180</v>
      </c>
      <c r="N44" s="34">
        <v>0.9</v>
      </c>
      <c r="O44" s="34" t="s">
        <v>15</v>
      </c>
      <c r="P44" s="34">
        <v>18.18</v>
      </c>
      <c r="Q44" s="34">
        <v>76.8</v>
      </c>
      <c r="R44" s="34">
        <v>3.6</v>
      </c>
      <c r="S44" s="8">
        <v>399</v>
      </c>
      <c r="T44" s="48"/>
    </row>
    <row r="45" spans="1:20" ht="18.75">
      <c r="A45" s="56"/>
      <c r="B45" s="9" t="s">
        <v>17</v>
      </c>
      <c r="C45" s="10">
        <f aca="true" t="shared" si="10" ref="C45:H45">SUM(C44)</f>
        <v>100</v>
      </c>
      <c r="D45" s="35">
        <f t="shared" si="10"/>
        <v>0.5</v>
      </c>
      <c r="E45" s="35">
        <f t="shared" si="10"/>
        <v>0</v>
      </c>
      <c r="F45" s="35">
        <f t="shared" si="10"/>
        <v>10.1</v>
      </c>
      <c r="G45" s="35">
        <f t="shared" si="10"/>
        <v>42.4</v>
      </c>
      <c r="H45" s="35">
        <f t="shared" si="10"/>
        <v>2</v>
      </c>
      <c r="I45" s="8" t="s">
        <v>15</v>
      </c>
      <c r="J45" s="44"/>
      <c r="K45" s="56"/>
      <c r="L45" s="9" t="s">
        <v>17</v>
      </c>
      <c r="M45" s="10">
        <f aca="true" t="shared" si="11" ref="M45:R45">SUM(M44)</f>
        <v>180</v>
      </c>
      <c r="N45" s="35">
        <f t="shared" si="11"/>
        <v>0.9</v>
      </c>
      <c r="O45" s="35">
        <f t="shared" si="11"/>
        <v>0</v>
      </c>
      <c r="P45" s="35">
        <f t="shared" si="11"/>
        <v>18.18</v>
      </c>
      <c r="Q45" s="35">
        <f t="shared" si="11"/>
        <v>76.8</v>
      </c>
      <c r="R45" s="35">
        <f t="shared" si="11"/>
        <v>3.6</v>
      </c>
      <c r="S45" s="8" t="s">
        <v>15</v>
      </c>
      <c r="T45" s="48"/>
    </row>
    <row r="46" spans="1:20" ht="37.5">
      <c r="A46" s="54" t="s">
        <v>20</v>
      </c>
      <c r="B46" s="7" t="s">
        <v>34</v>
      </c>
      <c r="C46" s="8">
        <v>30</v>
      </c>
      <c r="D46" s="34">
        <v>0.4</v>
      </c>
      <c r="E46" s="34">
        <v>1.8</v>
      </c>
      <c r="F46" s="34">
        <v>1.98</v>
      </c>
      <c r="G46" s="34">
        <v>25.9</v>
      </c>
      <c r="H46" s="34">
        <v>0.1</v>
      </c>
      <c r="I46" s="8">
        <v>42</v>
      </c>
      <c r="J46" s="42"/>
      <c r="K46" s="54" t="s">
        <v>20</v>
      </c>
      <c r="L46" s="7" t="s">
        <v>34</v>
      </c>
      <c r="M46" s="8">
        <v>50</v>
      </c>
      <c r="N46" s="34">
        <v>0.6</v>
      </c>
      <c r="O46" s="34">
        <v>3.05</v>
      </c>
      <c r="P46" s="34">
        <v>3.3</v>
      </c>
      <c r="Q46" s="34">
        <v>43.2</v>
      </c>
      <c r="R46" s="34">
        <v>0.24</v>
      </c>
      <c r="S46" s="8">
        <v>42</v>
      </c>
      <c r="T46" s="48"/>
    </row>
    <row r="47" spans="1:20" ht="56.25">
      <c r="A47" s="55"/>
      <c r="B47" s="7" t="s">
        <v>207</v>
      </c>
      <c r="C47" s="8">
        <v>150</v>
      </c>
      <c r="D47" s="34">
        <v>1.8</v>
      </c>
      <c r="E47" s="34">
        <v>2.8</v>
      </c>
      <c r="F47" s="34">
        <v>10.4</v>
      </c>
      <c r="G47" s="34">
        <v>80.9</v>
      </c>
      <c r="H47" s="34">
        <v>4.9</v>
      </c>
      <c r="I47" s="8">
        <v>88</v>
      </c>
      <c r="J47" s="43"/>
      <c r="K47" s="55"/>
      <c r="L47" s="7" t="s">
        <v>207</v>
      </c>
      <c r="M47" s="8">
        <v>200</v>
      </c>
      <c r="N47" s="34">
        <v>2.35</v>
      </c>
      <c r="O47" s="34">
        <v>3.77</v>
      </c>
      <c r="P47" s="34">
        <v>13.89</v>
      </c>
      <c r="Q47" s="34">
        <v>107.9</v>
      </c>
      <c r="R47" s="34">
        <v>6.6</v>
      </c>
      <c r="S47" s="8">
        <v>88</v>
      </c>
      <c r="T47" s="48"/>
    </row>
    <row r="48" spans="1:20" ht="18.75">
      <c r="A48" s="55"/>
      <c r="B48" s="7" t="s">
        <v>35</v>
      </c>
      <c r="C48" s="8">
        <v>50</v>
      </c>
      <c r="D48" s="34">
        <v>7.25</v>
      </c>
      <c r="E48" s="34">
        <v>9.3</v>
      </c>
      <c r="F48" s="34">
        <v>1.5</v>
      </c>
      <c r="G48" s="34">
        <v>118.6</v>
      </c>
      <c r="H48" s="34">
        <v>0.1</v>
      </c>
      <c r="I48" s="8">
        <v>310</v>
      </c>
      <c r="J48" s="43"/>
      <c r="K48" s="55"/>
      <c r="L48" s="7" t="s">
        <v>35</v>
      </c>
      <c r="M48" s="8">
        <v>70</v>
      </c>
      <c r="N48" s="34">
        <v>10.15</v>
      </c>
      <c r="O48" s="34">
        <v>13.03</v>
      </c>
      <c r="P48" s="34">
        <v>2.14</v>
      </c>
      <c r="Q48" s="34">
        <v>166</v>
      </c>
      <c r="R48" s="34">
        <v>0.13</v>
      </c>
      <c r="S48" s="8">
        <v>310</v>
      </c>
      <c r="T48" s="48"/>
    </row>
    <row r="49" spans="1:20" ht="18.75">
      <c r="A49" s="55"/>
      <c r="B49" s="7" t="s">
        <v>36</v>
      </c>
      <c r="C49" s="8">
        <v>110</v>
      </c>
      <c r="D49" s="34">
        <v>2.64</v>
      </c>
      <c r="E49" s="34">
        <v>4</v>
      </c>
      <c r="F49" s="34">
        <v>7.9</v>
      </c>
      <c r="G49" s="34">
        <v>90.1</v>
      </c>
      <c r="H49" s="34">
        <v>0.04</v>
      </c>
      <c r="I49" s="8">
        <v>200</v>
      </c>
      <c r="J49" s="43"/>
      <c r="K49" s="55"/>
      <c r="L49" s="7" t="s">
        <v>36</v>
      </c>
      <c r="M49" s="8">
        <v>130</v>
      </c>
      <c r="N49" s="34">
        <v>3.6</v>
      </c>
      <c r="O49" s="34">
        <v>5.48</v>
      </c>
      <c r="P49" s="34">
        <v>10.82</v>
      </c>
      <c r="Q49" s="34">
        <v>122.8</v>
      </c>
      <c r="R49" s="34">
        <v>0.06</v>
      </c>
      <c r="S49" s="8">
        <v>200</v>
      </c>
      <c r="T49" s="48"/>
    </row>
    <row r="50" spans="1:20" ht="18.75">
      <c r="A50" s="55"/>
      <c r="B50" s="7" t="s">
        <v>37</v>
      </c>
      <c r="C50" s="8">
        <v>150</v>
      </c>
      <c r="D50" s="34">
        <v>0.1</v>
      </c>
      <c r="E50" s="34">
        <v>0.1</v>
      </c>
      <c r="F50" s="34">
        <v>19.9</v>
      </c>
      <c r="G50" s="34">
        <v>81.3</v>
      </c>
      <c r="H50" s="34">
        <v>1.4</v>
      </c>
      <c r="I50" s="8">
        <v>390</v>
      </c>
      <c r="J50" s="43"/>
      <c r="K50" s="55"/>
      <c r="L50" s="7" t="s">
        <v>37</v>
      </c>
      <c r="M50" s="8">
        <v>180</v>
      </c>
      <c r="N50" s="34">
        <v>0.16</v>
      </c>
      <c r="O50" s="34">
        <v>0.16</v>
      </c>
      <c r="P50" s="34">
        <v>23.88</v>
      </c>
      <c r="Q50" s="34">
        <v>97.6</v>
      </c>
      <c r="R50" s="34">
        <v>1.72</v>
      </c>
      <c r="S50" s="8">
        <v>390</v>
      </c>
      <c r="T50" s="48"/>
    </row>
    <row r="51" spans="1:20" ht="18.75">
      <c r="A51" s="55"/>
      <c r="B51" s="7" t="s">
        <v>23</v>
      </c>
      <c r="C51" s="8">
        <v>15</v>
      </c>
      <c r="D51" s="34">
        <v>0.99</v>
      </c>
      <c r="E51" s="34">
        <v>0.18</v>
      </c>
      <c r="F51" s="34">
        <v>5.1</v>
      </c>
      <c r="G51" s="34">
        <v>25.6</v>
      </c>
      <c r="H51" s="34" t="s">
        <v>15</v>
      </c>
      <c r="I51" s="8" t="s">
        <v>15</v>
      </c>
      <c r="J51" s="43"/>
      <c r="K51" s="55"/>
      <c r="L51" s="7" t="s">
        <v>23</v>
      </c>
      <c r="M51" s="8">
        <v>20</v>
      </c>
      <c r="N51" s="34">
        <v>1.32</v>
      </c>
      <c r="O51" s="34">
        <v>0.24</v>
      </c>
      <c r="P51" s="34">
        <v>5.1</v>
      </c>
      <c r="Q51" s="34">
        <v>34.1</v>
      </c>
      <c r="R51" s="34" t="s">
        <v>15</v>
      </c>
      <c r="S51" s="8" t="s">
        <v>15</v>
      </c>
      <c r="T51" s="48"/>
    </row>
    <row r="52" spans="1:20" ht="18.75">
      <c r="A52" s="55"/>
      <c r="B52" s="7" t="s">
        <v>14</v>
      </c>
      <c r="C52" s="8">
        <v>15</v>
      </c>
      <c r="D52" s="34">
        <v>1.2</v>
      </c>
      <c r="E52" s="34">
        <v>0.15</v>
      </c>
      <c r="F52" s="34">
        <v>7.5</v>
      </c>
      <c r="G52" s="34">
        <v>39</v>
      </c>
      <c r="H52" s="34" t="s">
        <v>15</v>
      </c>
      <c r="I52" s="8" t="s">
        <v>15</v>
      </c>
      <c r="J52" s="43"/>
      <c r="K52" s="55"/>
      <c r="L52" s="7" t="s">
        <v>14</v>
      </c>
      <c r="M52" s="8">
        <v>20</v>
      </c>
      <c r="N52" s="34">
        <v>1.6</v>
      </c>
      <c r="O52" s="34">
        <v>0.2</v>
      </c>
      <c r="P52" s="34">
        <v>10</v>
      </c>
      <c r="Q52" s="34">
        <v>48</v>
      </c>
      <c r="R52" s="34" t="s">
        <v>15</v>
      </c>
      <c r="S52" s="8" t="s">
        <v>15</v>
      </c>
      <c r="T52" s="48"/>
    </row>
    <row r="53" spans="1:20" ht="18.75">
      <c r="A53" s="56"/>
      <c r="B53" s="9" t="s">
        <v>17</v>
      </c>
      <c r="C53" s="10">
        <f aca="true" t="shared" si="12" ref="C53:H53">SUM(C46:C52)</f>
        <v>520</v>
      </c>
      <c r="D53" s="35">
        <f t="shared" si="12"/>
        <v>14.379999999999999</v>
      </c>
      <c r="E53" s="35">
        <f t="shared" si="12"/>
        <v>18.33</v>
      </c>
      <c r="F53" s="35">
        <f t="shared" si="12"/>
        <v>54.28</v>
      </c>
      <c r="G53" s="35">
        <f t="shared" si="12"/>
        <v>461.40000000000003</v>
      </c>
      <c r="H53" s="35">
        <f t="shared" si="12"/>
        <v>6.539999999999999</v>
      </c>
      <c r="I53" s="8" t="s">
        <v>15</v>
      </c>
      <c r="J53" s="44"/>
      <c r="K53" s="56"/>
      <c r="L53" s="9" t="s">
        <v>17</v>
      </c>
      <c r="M53" s="10">
        <f aca="true" t="shared" si="13" ref="M53:R53">SUM(M46:M52)</f>
        <v>670</v>
      </c>
      <c r="N53" s="35">
        <f t="shared" si="13"/>
        <v>19.780000000000005</v>
      </c>
      <c r="O53" s="35">
        <f t="shared" si="13"/>
        <v>25.93</v>
      </c>
      <c r="P53" s="35">
        <f t="shared" si="13"/>
        <v>69.13</v>
      </c>
      <c r="Q53" s="35">
        <f t="shared" si="13"/>
        <v>619.6</v>
      </c>
      <c r="R53" s="35">
        <f t="shared" si="13"/>
        <v>8.75</v>
      </c>
      <c r="S53" s="8" t="s">
        <v>15</v>
      </c>
      <c r="T53" s="48"/>
    </row>
    <row r="54" spans="1:20" ht="56.25">
      <c r="A54" s="54" t="s">
        <v>24</v>
      </c>
      <c r="B54" s="7" t="s">
        <v>39</v>
      </c>
      <c r="C54" s="8">
        <v>150</v>
      </c>
      <c r="D54" s="34">
        <v>4.2</v>
      </c>
      <c r="E54" s="34">
        <v>4.8</v>
      </c>
      <c r="F54" s="34">
        <v>6</v>
      </c>
      <c r="G54" s="34">
        <v>84.2</v>
      </c>
      <c r="H54" s="34">
        <v>1.2</v>
      </c>
      <c r="I54" s="8">
        <v>420</v>
      </c>
      <c r="J54" s="42"/>
      <c r="K54" s="54" t="s">
        <v>24</v>
      </c>
      <c r="L54" s="7" t="s">
        <v>39</v>
      </c>
      <c r="M54" s="8">
        <v>180</v>
      </c>
      <c r="N54" s="34">
        <v>5</v>
      </c>
      <c r="O54" s="34">
        <v>5.7</v>
      </c>
      <c r="P54" s="34">
        <v>7.2</v>
      </c>
      <c r="Q54" s="34">
        <v>101</v>
      </c>
      <c r="R54" s="34">
        <v>1.2</v>
      </c>
      <c r="S54" s="8">
        <v>420</v>
      </c>
      <c r="T54" s="48"/>
    </row>
    <row r="55" spans="1:20" ht="18.75">
      <c r="A55" s="55"/>
      <c r="B55" s="14" t="s">
        <v>166</v>
      </c>
      <c r="C55" s="8">
        <v>40</v>
      </c>
      <c r="D55" s="34">
        <v>1.3</v>
      </c>
      <c r="E55" s="34">
        <v>11.7</v>
      </c>
      <c r="F55" s="34">
        <v>25.1</v>
      </c>
      <c r="G55" s="34">
        <v>205.6</v>
      </c>
      <c r="H55" s="34" t="s">
        <v>15</v>
      </c>
      <c r="I55" s="8" t="s">
        <v>15</v>
      </c>
      <c r="J55" s="43"/>
      <c r="K55" s="55"/>
      <c r="L55" s="14" t="s">
        <v>166</v>
      </c>
      <c r="M55" s="8">
        <v>40</v>
      </c>
      <c r="N55" s="34">
        <v>1.3</v>
      </c>
      <c r="O55" s="34">
        <v>11.7</v>
      </c>
      <c r="P55" s="34">
        <v>25.1</v>
      </c>
      <c r="Q55" s="34">
        <v>205.6</v>
      </c>
      <c r="R55" s="34" t="s">
        <v>15</v>
      </c>
      <c r="S55" s="8" t="s">
        <v>15</v>
      </c>
      <c r="T55" s="48"/>
    </row>
    <row r="56" spans="1:20" ht="18.75">
      <c r="A56" s="56"/>
      <c r="B56" s="9" t="s">
        <v>17</v>
      </c>
      <c r="C56" s="10">
        <f aca="true" t="shared" si="14" ref="C56:H56">SUM(C54:C55)</f>
        <v>190</v>
      </c>
      <c r="D56" s="35">
        <f t="shared" si="14"/>
        <v>5.5</v>
      </c>
      <c r="E56" s="35">
        <f t="shared" si="14"/>
        <v>16.5</v>
      </c>
      <c r="F56" s="35">
        <f t="shared" si="14"/>
        <v>31.1</v>
      </c>
      <c r="G56" s="35">
        <f t="shared" si="14"/>
        <v>289.8</v>
      </c>
      <c r="H56" s="35">
        <f t="shared" si="14"/>
        <v>1.2</v>
      </c>
      <c r="I56" s="8" t="s">
        <v>15</v>
      </c>
      <c r="J56" s="44"/>
      <c r="K56" s="56"/>
      <c r="L56" s="9" t="s">
        <v>17</v>
      </c>
      <c r="M56" s="10">
        <f aca="true" t="shared" si="15" ref="M56:R56">SUM(M54:M55)</f>
        <v>220</v>
      </c>
      <c r="N56" s="35">
        <f t="shared" si="15"/>
        <v>6.3</v>
      </c>
      <c r="O56" s="35">
        <f t="shared" si="15"/>
        <v>17.4</v>
      </c>
      <c r="P56" s="35">
        <f t="shared" si="15"/>
        <v>32.300000000000004</v>
      </c>
      <c r="Q56" s="35">
        <f t="shared" si="15"/>
        <v>306.6</v>
      </c>
      <c r="R56" s="35">
        <f t="shared" si="15"/>
        <v>1.2</v>
      </c>
      <c r="S56" s="8" t="s">
        <v>15</v>
      </c>
      <c r="T56" s="48"/>
    </row>
    <row r="57" spans="1:20" ht="37.5">
      <c r="A57" s="54" t="s">
        <v>26</v>
      </c>
      <c r="B57" s="7" t="s">
        <v>40</v>
      </c>
      <c r="C57" s="8">
        <v>30</v>
      </c>
      <c r="D57" s="34">
        <v>0.3</v>
      </c>
      <c r="E57" s="34">
        <v>1.3</v>
      </c>
      <c r="F57" s="34">
        <v>1.74</v>
      </c>
      <c r="G57" s="34">
        <v>19.02</v>
      </c>
      <c r="H57" s="34">
        <v>6.9</v>
      </c>
      <c r="I57" s="8">
        <v>21</v>
      </c>
      <c r="J57" s="42"/>
      <c r="K57" s="54" t="s">
        <v>26</v>
      </c>
      <c r="L57" s="7" t="s">
        <v>40</v>
      </c>
      <c r="M57" s="8">
        <v>50</v>
      </c>
      <c r="N57" s="34">
        <v>0.46</v>
      </c>
      <c r="O57" s="34">
        <v>2.2</v>
      </c>
      <c r="P57" s="34">
        <v>2.9</v>
      </c>
      <c r="Q57" s="34">
        <v>31.7</v>
      </c>
      <c r="R57" s="34">
        <v>11.6</v>
      </c>
      <c r="S57" s="8">
        <v>21</v>
      </c>
      <c r="T57" s="48"/>
    </row>
    <row r="58" spans="1:20" ht="18.75">
      <c r="A58" s="55"/>
      <c r="B58" s="7" t="s">
        <v>41</v>
      </c>
      <c r="C58" s="8">
        <v>50</v>
      </c>
      <c r="D58" s="34">
        <v>7.2</v>
      </c>
      <c r="E58" s="34">
        <v>2.3</v>
      </c>
      <c r="F58" s="34">
        <v>4.9</v>
      </c>
      <c r="G58" s="34">
        <v>69.3</v>
      </c>
      <c r="H58" s="34">
        <v>0.2</v>
      </c>
      <c r="I58" s="8">
        <v>271</v>
      </c>
      <c r="J58" s="43"/>
      <c r="K58" s="55"/>
      <c r="L58" s="7" t="s">
        <v>41</v>
      </c>
      <c r="M58" s="8">
        <v>70</v>
      </c>
      <c r="N58" s="34">
        <v>10.09</v>
      </c>
      <c r="O58" s="34">
        <v>3.26</v>
      </c>
      <c r="P58" s="34">
        <v>6.79</v>
      </c>
      <c r="Q58" s="34">
        <v>97</v>
      </c>
      <c r="R58" s="34">
        <v>0.24</v>
      </c>
      <c r="S58" s="8">
        <v>271</v>
      </c>
      <c r="T58" s="48"/>
    </row>
    <row r="59" spans="1:20" ht="18.75">
      <c r="A59" s="55"/>
      <c r="B59" s="7" t="s">
        <v>42</v>
      </c>
      <c r="C59" s="8">
        <v>120</v>
      </c>
      <c r="D59" s="34">
        <v>2.4</v>
      </c>
      <c r="E59" s="34">
        <v>3.8</v>
      </c>
      <c r="F59" s="34">
        <v>16.3</v>
      </c>
      <c r="G59" s="34">
        <v>110.4</v>
      </c>
      <c r="H59" s="34">
        <v>14.5</v>
      </c>
      <c r="I59" s="8">
        <v>339</v>
      </c>
      <c r="J59" s="43"/>
      <c r="K59" s="55"/>
      <c r="L59" s="7" t="s">
        <v>42</v>
      </c>
      <c r="M59" s="8">
        <v>150</v>
      </c>
      <c r="N59" s="34">
        <v>3.06</v>
      </c>
      <c r="O59" s="34">
        <v>4.8</v>
      </c>
      <c r="P59" s="34">
        <v>20.43</v>
      </c>
      <c r="Q59" s="34">
        <v>138</v>
      </c>
      <c r="R59" s="34">
        <v>18.15</v>
      </c>
      <c r="S59" s="8">
        <v>339</v>
      </c>
      <c r="T59" s="48"/>
    </row>
    <row r="60" spans="1:20" ht="18.75">
      <c r="A60" s="55"/>
      <c r="B60" s="7" t="s">
        <v>43</v>
      </c>
      <c r="C60" s="8">
        <v>150</v>
      </c>
      <c r="D60" s="34">
        <v>0</v>
      </c>
      <c r="E60" s="34">
        <v>0</v>
      </c>
      <c r="F60" s="34">
        <v>10</v>
      </c>
      <c r="G60" s="34">
        <v>40</v>
      </c>
      <c r="H60" s="34">
        <v>0.02</v>
      </c>
      <c r="I60" s="8">
        <v>411</v>
      </c>
      <c r="J60" s="43"/>
      <c r="K60" s="55"/>
      <c r="L60" s="7" t="s">
        <v>43</v>
      </c>
      <c r="M60" s="8">
        <v>180</v>
      </c>
      <c r="N60" s="34">
        <v>0</v>
      </c>
      <c r="O60" s="34">
        <v>0</v>
      </c>
      <c r="P60" s="34">
        <v>12</v>
      </c>
      <c r="Q60" s="34">
        <v>48</v>
      </c>
      <c r="R60" s="34">
        <v>0.03</v>
      </c>
      <c r="S60" s="8">
        <v>411</v>
      </c>
      <c r="T60" s="48"/>
    </row>
    <row r="61" spans="1:20" ht="18.75">
      <c r="A61" s="55"/>
      <c r="B61" s="7" t="s">
        <v>23</v>
      </c>
      <c r="C61" s="8">
        <v>20</v>
      </c>
      <c r="D61" s="34">
        <v>1.32</v>
      </c>
      <c r="E61" s="34">
        <v>0.24</v>
      </c>
      <c r="F61" s="34">
        <v>6.8</v>
      </c>
      <c r="G61" s="34">
        <v>34.1</v>
      </c>
      <c r="H61" s="34" t="s">
        <v>15</v>
      </c>
      <c r="I61" s="8" t="s">
        <v>15</v>
      </c>
      <c r="J61" s="43"/>
      <c r="K61" s="55"/>
      <c r="L61" s="7" t="s">
        <v>23</v>
      </c>
      <c r="M61" s="8">
        <v>30</v>
      </c>
      <c r="N61" s="34">
        <v>1.98</v>
      </c>
      <c r="O61" s="34">
        <v>0.36</v>
      </c>
      <c r="P61" s="34">
        <v>10.2</v>
      </c>
      <c r="Q61" s="34">
        <v>51.2</v>
      </c>
      <c r="R61" s="34" t="s">
        <v>15</v>
      </c>
      <c r="S61" s="8" t="s">
        <v>15</v>
      </c>
      <c r="T61" s="48"/>
    </row>
    <row r="62" spans="1:20" ht="18.75">
      <c r="A62" s="56"/>
      <c r="B62" s="11" t="s">
        <v>17</v>
      </c>
      <c r="C62" s="10">
        <f aca="true" t="shared" si="16" ref="C62:H62">SUM(C57:C61)</f>
        <v>370</v>
      </c>
      <c r="D62" s="35">
        <f t="shared" si="16"/>
        <v>11.22</v>
      </c>
      <c r="E62" s="35">
        <f t="shared" si="16"/>
        <v>7.64</v>
      </c>
      <c r="F62" s="35">
        <f t="shared" si="16"/>
        <v>39.739999999999995</v>
      </c>
      <c r="G62" s="35">
        <f t="shared" si="16"/>
        <v>272.82</v>
      </c>
      <c r="H62" s="35">
        <f t="shared" si="16"/>
        <v>21.62</v>
      </c>
      <c r="I62" s="8" t="s">
        <v>15</v>
      </c>
      <c r="J62" s="44"/>
      <c r="K62" s="56"/>
      <c r="L62" s="11" t="s">
        <v>17</v>
      </c>
      <c r="M62" s="10">
        <f aca="true" t="shared" si="17" ref="M62:R62">SUM(M57:M61)</f>
        <v>480</v>
      </c>
      <c r="N62" s="35">
        <f t="shared" si="17"/>
        <v>15.590000000000002</v>
      </c>
      <c r="O62" s="35">
        <f t="shared" si="17"/>
        <v>10.62</v>
      </c>
      <c r="P62" s="35">
        <f t="shared" si="17"/>
        <v>52.31999999999999</v>
      </c>
      <c r="Q62" s="35">
        <f t="shared" si="17"/>
        <v>365.9</v>
      </c>
      <c r="R62" s="35">
        <f t="shared" si="17"/>
        <v>30.02</v>
      </c>
      <c r="S62" s="8" t="s">
        <v>15</v>
      </c>
      <c r="T62" s="48"/>
    </row>
    <row r="63" spans="1:20" ht="18.75">
      <c r="A63" s="57" t="s">
        <v>44</v>
      </c>
      <c r="B63" s="58"/>
      <c r="C63" s="10">
        <f aca="true" t="shared" si="18" ref="C63:H63">C62+C56+C53+C45+C43</f>
        <v>1535</v>
      </c>
      <c r="D63" s="35">
        <f t="shared" si="18"/>
        <v>44.019999999999996</v>
      </c>
      <c r="E63" s="35">
        <f t="shared" si="18"/>
        <v>55.3</v>
      </c>
      <c r="F63" s="35">
        <f t="shared" si="18"/>
        <v>191.43</v>
      </c>
      <c r="G63" s="35">
        <f t="shared" si="18"/>
        <v>1454.22</v>
      </c>
      <c r="H63" s="35">
        <f t="shared" si="18"/>
        <v>32.63</v>
      </c>
      <c r="I63" s="8" t="s">
        <v>15</v>
      </c>
      <c r="J63" s="45"/>
      <c r="K63" s="57" t="s">
        <v>44</v>
      </c>
      <c r="L63" s="58"/>
      <c r="M63" s="10">
        <f aca="true" t="shared" si="19" ref="M63:R63">M62+M56+M53+M45+M43</f>
        <v>1985</v>
      </c>
      <c r="N63" s="35">
        <f t="shared" si="19"/>
        <v>56.69</v>
      </c>
      <c r="O63" s="35">
        <f t="shared" si="19"/>
        <v>68.28</v>
      </c>
      <c r="P63" s="35">
        <f t="shared" si="19"/>
        <v>238.44</v>
      </c>
      <c r="Q63" s="35">
        <f t="shared" si="19"/>
        <v>1819.8999999999999</v>
      </c>
      <c r="R63" s="35">
        <f t="shared" si="19"/>
        <v>45.08</v>
      </c>
      <c r="S63" s="8" t="s">
        <v>15</v>
      </c>
      <c r="T63" s="48"/>
    </row>
    <row r="64" spans="1:20" ht="18.75">
      <c r="A64" s="12"/>
      <c r="B64" s="12"/>
      <c r="C64" s="12"/>
      <c r="D64" s="52"/>
      <c r="E64" s="52"/>
      <c r="F64" s="52"/>
      <c r="G64" s="52"/>
      <c r="H64" s="52"/>
      <c r="I64" s="12"/>
      <c r="J64" s="12"/>
      <c r="K64" s="12"/>
      <c r="L64" s="12"/>
      <c r="M64" s="12"/>
      <c r="N64" s="52"/>
      <c r="O64" s="52"/>
      <c r="P64" s="52"/>
      <c r="Q64" s="52"/>
      <c r="R64" s="52"/>
      <c r="S64" s="12"/>
      <c r="T64" s="12"/>
    </row>
    <row r="65" spans="1:13" ht="18.75">
      <c r="A65" s="1" t="s">
        <v>45</v>
      </c>
      <c r="B65" s="1" t="s">
        <v>1</v>
      </c>
      <c r="C65" s="2" t="s">
        <v>102</v>
      </c>
      <c r="K65" s="1" t="s">
        <v>45</v>
      </c>
      <c r="L65" s="1" t="s">
        <v>1</v>
      </c>
      <c r="M65" s="2" t="s">
        <v>171</v>
      </c>
    </row>
    <row r="66" spans="1:20" ht="18.75">
      <c r="A66" s="76" t="s">
        <v>100</v>
      </c>
      <c r="B66" s="76"/>
      <c r="C66" s="76"/>
      <c r="D66" s="76"/>
      <c r="H66" s="51" t="s">
        <v>2</v>
      </c>
      <c r="I66" s="3"/>
      <c r="J66" s="3"/>
      <c r="K66" s="76" t="s">
        <v>100</v>
      </c>
      <c r="L66" s="76"/>
      <c r="M66" s="76"/>
      <c r="N66" s="76"/>
      <c r="R66" s="51" t="s">
        <v>2</v>
      </c>
      <c r="S66" s="3"/>
      <c r="T66" s="3"/>
    </row>
    <row r="67" spans="1:20" ht="18.75">
      <c r="A67" s="4"/>
      <c r="C67" s="5"/>
      <c r="H67" s="51" t="s">
        <v>31</v>
      </c>
      <c r="I67" s="3"/>
      <c r="J67" s="3"/>
      <c r="K67" s="4"/>
      <c r="M67" s="5"/>
      <c r="R67" s="51" t="s">
        <v>31</v>
      </c>
      <c r="S67" s="3"/>
      <c r="T67" s="3"/>
    </row>
    <row r="68" spans="1:11" ht="18.75">
      <c r="A68" s="4"/>
      <c r="K68" s="4"/>
    </row>
    <row r="69" spans="1:20" s="6" customFormat="1" ht="18.75">
      <c r="A69" s="67" t="s">
        <v>3</v>
      </c>
      <c r="B69" s="67" t="s">
        <v>84</v>
      </c>
      <c r="C69" s="62" t="s">
        <v>4</v>
      </c>
      <c r="D69" s="70" t="s">
        <v>6</v>
      </c>
      <c r="E69" s="71"/>
      <c r="F69" s="72"/>
      <c r="G69" s="59" t="s">
        <v>7</v>
      </c>
      <c r="H69" s="59" t="s">
        <v>8</v>
      </c>
      <c r="I69" s="62" t="s">
        <v>82</v>
      </c>
      <c r="J69" s="39"/>
      <c r="K69" s="67" t="s">
        <v>3</v>
      </c>
      <c r="L69" s="67" t="s">
        <v>84</v>
      </c>
      <c r="M69" s="62" t="s">
        <v>4</v>
      </c>
      <c r="N69" s="70" t="s">
        <v>6</v>
      </c>
      <c r="O69" s="71"/>
      <c r="P69" s="72"/>
      <c r="Q69" s="59" t="s">
        <v>7</v>
      </c>
      <c r="R69" s="59" t="s">
        <v>8</v>
      </c>
      <c r="S69" s="62" t="s">
        <v>82</v>
      </c>
      <c r="T69" s="47"/>
    </row>
    <row r="70" spans="1:20" s="6" customFormat="1" ht="18.75">
      <c r="A70" s="68"/>
      <c r="B70" s="68"/>
      <c r="C70" s="63" t="s">
        <v>5</v>
      </c>
      <c r="D70" s="73"/>
      <c r="E70" s="74"/>
      <c r="F70" s="75"/>
      <c r="G70" s="60"/>
      <c r="H70" s="60"/>
      <c r="I70" s="63"/>
      <c r="J70" s="40"/>
      <c r="K70" s="68"/>
      <c r="L70" s="68"/>
      <c r="M70" s="63" t="s">
        <v>5</v>
      </c>
      <c r="N70" s="73"/>
      <c r="O70" s="74"/>
      <c r="P70" s="75"/>
      <c r="Q70" s="60"/>
      <c r="R70" s="60"/>
      <c r="S70" s="63"/>
      <c r="T70" s="47"/>
    </row>
    <row r="71" spans="1:20" s="6" customFormat="1" ht="18.75">
      <c r="A71" s="68"/>
      <c r="B71" s="68"/>
      <c r="C71" s="63"/>
      <c r="D71" s="65" t="s">
        <v>9</v>
      </c>
      <c r="E71" s="65" t="s">
        <v>10</v>
      </c>
      <c r="F71" s="65" t="s">
        <v>11</v>
      </c>
      <c r="G71" s="60"/>
      <c r="H71" s="60"/>
      <c r="I71" s="63"/>
      <c r="J71" s="40"/>
      <c r="K71" s="68"/>
      <c r="L71" s="68"/>
      <c r="M71" s="63"/>
      <c r="N71" s="65" t="s">
        <v>9</v>
      </c>
      <c r="O71" s="65" t="s">
        <v>10</v>
      </c>
      <c r="P71" s="65" t="s">
        <v>11</v>
      </c>
      <c r="Q71" s="60"/>
      <c r="R71" s="60"/>
      <c r="S71" s="63"/>
      <c r="T71" s="47"/>
    </row>
    <row r="72" spans="1:20" s="6" customFormat="1" ht="18.75">
      <c r="A72" s="69"/>
      <c r="B72" s="69"/>
      <c r="C72" s="64"/>
      <c r="D72" s="66"/>
      <c r="E72" s="66"/>
      <c r="F72" s="66"/>
      <c r="G72" s="61"/>
      <c r="H72" s="61"/>
      <c r="I72" s="64"/>
      <c r="J72" s="41"/>
      <c r="K72" s="69"/>
      <c r="L72" s="69"/>
      <c r="M72" s="64"/>
      <c r="N72" s="66"/>
      <c r="O72" s="66"/>
      <c r="P72" s="66"/>
      <c r="Q72" s="61"/>
      <c r="R72" s="61"/>
      <c r="S72" s="64"/>
      <c r="T72" s="47"/>
    </row>
    <row r="73" spans="1:20" ht="56.25">
      <c r="A73" s="54" t="s">
        <v>12</v>
      </c>
      <c r="B73" s="7" t="s">
        <v>219</v>
      </c>
      <c r="C73" s="8">
        <v>150</v>
      </c>
      <c r="D73" s="34">
        <v>3.8</v>
      </c>
      <c r="E73" s="34">
        <v>4.6</v>
      </c>
      <c r="F73" s="34">
        <v>1.4</v>
      </c>
      <c r="G73" s="34">
        <v>147.8</v>
      </c>
      <c r="H73" s="34" t="s">
        <v>15</v>
      </c>
      <c r="I73" s="8">
        <v>182</v>
      </c>
      <c r="J73" s="42"/>
      <c r="K73" s="54" t="s">
        <v>12</v>
      </c>
      <c r="L73" s="7" t="s">
        <v>219</v>
      </c>
      <c r="M73" s="8">
        <v>200</v>
      </c>
      <c r="N73" s="34">
        <v>5.1</v>
      </c>
      <c r="O73" s="34">
        <v>6.1</v>
      </c>
      <c r="P73" s="34">
        <v>1.86</v>
      </c>
      <c r="Q73" s="34">
        <v>197</v>
      </c>
      <c r="R73" s="34" t="s">
        <v>15</v>
      </c>
      <c r="S73" s="8">
        <v>182</v>
      </c>
      <c r="T73" s="48"/>
    </row>
    <row r="74" spans="1:20" ht="37.5">
      <c r="A74" s="55"/>
      <c r="B74" s="7" t="s">
        <v>48</v>
      </c>
      <c r="C74" s="8">
        <v>150</v>
      </c>
      <c r="D74" s="34">
        <v>2.4</v>
      </c>
      <c r="E74" s="34">
        <v>2</v>
      </c>
      <c r="F74" s="34">
        <v>12</v>
      </c>
      <c r="G74" s="34">
        <v>75.8</v>
      </c>
      <c r="H74" s="34">
        <v>0.9</v>
      </c>
      <c r="I74" s="8">
        <v>414</v>
      </c>
      <c r="J74" s="43"/>
      <c r="K74" s="55"/>
      <c r="L74" s="7" t="s">
        <v>48</v>
      </c>
      <c r="M74" s="8">
        <v>180</v>
      </c>
      <c r="N74" s="34">
        <v>2.9</v>
      </c>
      <c r="O74" s="34">
        <v>2.4</v>
      </c>
      <c r="P74" s="34">
        <v>14.4</v>
      </c>
      <c r="Q74" s="34">
        <v>91</v>
      </c>
      <c r="R74" s="34">
        <v>0.9</v>
      </c>
      <c r="S74" s="8">
        <v>414</v>
      </c>
      <c r="T74" s="48"/>
    </row>
    <row r="75" spans="1:20" ht="18.75">
      <c r="A75" s="55"/>
      <c r="B75" s="7" t="s">
        <v>14</v>
      </c>
      <c r="C75" s="8">
        <v>30</v>
      </c>
      <c r="D75" s="34">
        <v>2.4</v>
      </c>
      <c r="E75" s="34">
        <v>0.3</v>
      </c>
      <c r="F75" s="34">
        <v>15</v>
      </c>
      <c r="G75" s="34">
        <v>78</v>
      </c>
      <c r="H75" s="34" t="s">
        <v>15</v>
      </c>
      <c r="I75" s="8" t="s">
        <v>15</v>
      </c>
      <c r="J75" s="43"/>
      <c r="K75" s="55"/>
      <c r="L75" s="7" t="s">
        <v>14</v>
      </c>
      <c r="M75" s="8">
        <v>30</v>
      </c>
      <c r="N75" s="34">
        <v>2.4</v>
      </c>
      <c r="O75" s="34">
        <v>0.3</v>
      </c>
      <c r="P75" s="34">
        <v>15</v>
      </c>
      <c r="Q75" s="34">
        <v>78</v>
      </c>
      <c r="R75" s="34" t="s">
        <v>15</v>
      </c>
      <c r="S75" s="8" t="s">
        <v>15</v>
      </c>
      <c r="T75" s="48"/>
    </row>
    <row r="76" spans="1:20" ht="18.75">
      <c r="A76" s="55"/>
      <c r="B76" s="7" t="s">
        <v>49</v>
      </c>
      <c r="C76" s="8">
        <v>5</v>
      </c>
      <c r="D76" s="34">
        <v>0.02</v>
      </c>
      <c r="E76" s="34">
        <v>3.6</v>
      </c>
      <c r="F76" s="34">
        <v>0.04</v>
      </c>
      <c r="G76" s="34">
        <v>33</v>
      </c>
      <c r="H76" s="34" t="s">
        <v>15</v>
      </c>
      <c r="I76" s="8">
        <v>6</v>
      </c>
      <c r="J76" s="43"/>
      <c r="K76" s="55"/>
      <c r="L76" s="7" t="s">
        <v>49</v>
      </c>
      <c r="M76" s="8">
        <v>10</v>
      </c>
      <c r="N76" s="34">
        <v>0.08</v>
      </c>
      <c r="O76" s="34">
        <v>7.24</v>
      </c>
      <c r="P76" s="34">
        <v>0.13</v>
      </c>
      <c r="Q76" s="34">
        <v>86</v>
      </c>
      <c r="R76" s="34" t="s">
        <v>15</v>
      </c>
      <c r="S76" s="8">
        <v>6</v>
      </c>
      <c r="T76" s="48"/>
    </row>
    <row r="77" spans="1:20" ht="18.75">
      <c r="A77" s="56"/>
      <c r="B77" s="9" t="s">
        <v>17</v>
      </c>
      <c r="C77" s="13">
        <f aca="true" t="shared" si="20" ref="C77:H77">SUM(C73:C76)</f>
        <v>335</v>
      </c>
      <c r="D77" s="35">
        <f t="shared" si="20"/>
        <v>8.62</v>
      </c>
      <c r="E77" s="35">
        <f t="shared" si="20"/>
        <v>10.5</v>
      </c>
      <c r="F77" s="35">
        <f t="shared" si="20"/>
        <v>28.439999999999998</v>
      </c>
      <c r="G77" s="35">
        <f t="shared" si="20"/>
        <v>334.6</v>
      </c>
      <c r="H77" s="35">
        <f t="shared" si="20"/>
        <v>0.9</v>
      </c>
      <c r="I77" s="8" t="s">
        <v>15</v>
      </c>
      <c r="J77" s="44"/>
      <c r="K77" s="56"/>
      <c r="L77" s="9" t="s">
        <v>17</v>
      </c>
      <c r="M77" s="13">
        <f aca="true" t="shared" si="21" ref="M77:R77">SUM(M73:M76)</f>
        <v>420</v>
      </c>
      <c r="N77" s="35">
        <f t="shared" si="21"/>
        <v>10.48</v>
      </c>
      <c r="O77" s="35">
        <f t="shared" si="21"/>
        <v>16.04</v>
      </c>
      <c r="P77" s="35">
        <f t="shared" si="21"/>
        <v>31.39</v>
      </c>
      <c r="Q77" s="35">
        <f t="shared" si="21"/>
        <v>452</v>
      </c>
      <c r="R77" s="35">
        <f t="shared" si="21"/>
        <v>0.9</v>
      </c>
      <c r="S77" s="8" t="s">
        <v>15</v>
      </c>
      <c r="T77" s="48"/>
    </row>
    <row r="78" spans="1:20" ht="93.75">
      <c r="A78" s="54" t="s">
        <v>18</v>
      </c>
      <c r="B78" s="7" t="s">
        <v>19</v>
      </c>
      <c r="C78" s="8">
        <v>100</v>
      </c>
      <c r="D78" s="34">
        <v>0.5</v>
      </c>
      <c r="E78" s="34" t="s">
        <v>15</v>
      </c>
      <c r="F78" s="34">
        <v>10.1</v>
      </c>
      <c r="G78" s="34">
        <v>42.4</v>
      </c>
      <c r="H78" s="34">
        <v>2</v>
      </c>
      <c r="I78" s="8">
        <v>418</v>
      </c>
      <c r="J78" s="42"/>
      <c r="K78" s="54" t="s">
        <v>18</v>
      </c>
      <c r="L78" s="7" t="s">
        <v>19</v>
      </c>
      <c r="M78" s="8">
        <v>100</v>
      </c>
      <c r="N78" s="34">
        <v>0.5</v>
      </c>
      <c r="O78" s="34" t="s">
        <v>15</v>
      </c>
      <c r="P78" s="34">
        <v>10.1</v>
      </c>
      <c r="Q78" s="34">
        <v>42.4</v>
      </c>
      <c r="R78" s="34">
        <v>2</v>
      </c>
      <c r="S78" s="8">
        <v>418</v>
      </c>
      <c r="T78" s="48"/>
    </row>
    <row r="79" spans="1:20" ht="23.25" customHeight="1">
      <c r="A79" s="55"/>
      <c r="B79" s="7" t="s">
        <v>203</v>
      </c>
      <c r="C79" s="8">
        <v>100</v>
      </c>
      <c r="D79" s="34">
        <v>0.4</v>
      </c>
      <c r="E79" s="34">
        <v>0.4</v>
      </c>
      <c r="F79" s="34">
        <v>9.8</v>
      </c>
      <c r="G79" s="34">
        <v>44</v>
      </c>
      <c r="H79" s="34">
        <v>10</v>
      </c>
      <c r="I79" s="8">
        <v>368</v>
      </c>
      <c r="J79" s="42"/>
      <c r="K79" s="55"/>
      <c r="L79" s="7" t="s">
        <v>203</v>
      </c>
      <c r="M79" s="8">
        <v>100</v>
      </c>
      <c r="N79" s="34">
        <v>0.4</v>
      </c>
      <c r="O79" s="34">
        <v>0.4</v>
      </c>
      <c r="P79" s="34">
        <v>9.8</v>
      </c>
      <c r="Q79" s="34">
        <v>44</v>
      </c>
      <c r="R79" s="34">
        <v>10</v>
      </c>
      <c r="S79" s="8">
        <v>368</v>
      </c>
      <c r="T79" s="48"/>
    </row>
    <row r="80" spans="1:20" ht="18.75">
      <c r="A80" s="56"/>
      <c r="B80" s="9" t="s">
        <v>17</v>
      </c>
      <c r="C80" s="10">
        <f aca="true" t="shared" si="22" ref="C80:H80">SUM(C78:C79)</f>
        <v>200</v>
      </c>
      <c r="D80" s="35">
        <f t="shared" si="22"/>
        <v>0.9</v>
      </c>
      <c r="E80" s="35">
        <f t="shared" si="22"/>
        <v>0.4</v>
      </c>
      <c r="F80" s="35">
        <f t="shared" si="22"/>
        <v>19.9</v>
      </c>
      <c r="G80" s="35">
        <f t="shared" si="22"/>
        <v>86.4</v>
      </c>
      <c r="H80" s="35">
        <f t="shared" si="22"/>
        <v>12</v>
      </c>
      <c r="I80" s="8" t="s">
        <v>15</v>
      </c>
      <c r="J80" s="44"/>
      <c r="K80" s="56"/>
      <c r="L80" s="9" t="s">
        <v>17</v>
      </c>
      <c r="M80" s="10">
        <f aca="true" t="shared" si="23" ref="M80:R80">SUM(M78:M79)</f>
        <v>200</v>
      </c>
      <c r="N80" s="35">
        <f t="shared" si="23"/>
        <v>0.9</v>
      </c>
      <c r="O80" s="35">
        <f t="shared" si="23"/>
        <v>0.4</v>
      </c>
      <c r="P80" s="35">
        <f t="shared" si="23"/>
        <v>19.9</v>
      </c>
      <c r="Q80" s="35">
        <f t="shared" si="23"/>
        <v>86.4</v>
      </c>
      <c r="R80" s="35">
        <f t="shared" si="23"/>
        <v>12</v>
      </c>
      <c r="S80" s="8" t="s">
        <v>15</v>
      </c>
      <c r="T80" s="48"/>
    </row>
    <row r="81" spans="1:20" ht="37.5">
      <c r="A81" s="54" t="s">
        <v>20</v>
      </c>
      <c r="B81" s="7" t="s">
        <v>50</v>
      </c>
      <c r="C81" s="8">
        <v>30</v>
      </c>
      <c r="D81" s="34">
        <v>0.4</v>
      </c>
      <c r="E81" s="34">
        <v>1.8</v>
      </c>
      <c r="F81" s="34">
        <v>2</v>
      </c>
      <c r="G81" s="34">
        <v>26.2</v>
      </c>
      <c r="H81" s="34">
        <v>3.3</v>
      </c>
      <c r="I81" s="8">
        <v>37</v>
      </c>
      <c r="J81" s="42"/>
      <c r="K81" s="54" t="s">
        <v>20</v>
      </c>
      <c r="L81" s="7" t="s">
        <v>50</v>
      </c>
      <c r="M81" s="8">
        <v>50</v>
      </c>
      <c r="N81" s="34">
        <v>0.72</v>
      </c>
      <c r="O81" s="34">
        <v>3.05</v>
      </c>
      <c r="P81" s="34">
        <v>3.34</v>
      </c>
      <c r="Q81" s="34">
        <v>43.7</v>
      </c>
      <c r="R81" s="34">
        <v>4.25</v>
      </c>
      <c r="S81" s="8">
        <v>37</v>
      </c>
      <c r="T81" s="48"/>
    </row>
    <row r="82" spans="1:20" ht="18.75">
      <c r="A82" s="55"/>
      <c r="B82" s="7" t="s">
        <v>227</v>
      </c>
      <c r="C82" s="8">
        <v>150</v>
      </c>
      <c r="D82" s="34">
        <v>1.4</v>
      </c>
      <c r="E82" s="34">
        <v>2.85</v>
      </c>
      <c r="F82" s="34">
        <v>6.96</v>
      </c>
      <c r="G82" s="34">
        <v>45.8</v>
      </c>
      <c r="H82" s="34">
        <v>3.9</v>
      </c>
      <c r="I82" s="8">
        <v>86</v>
      </c>
      <c r="J82" s="43"/>
      <c r="K82" s="55"/>
      <c r="L82" s="7" t="s">
        <v>227</v>
      </c>
      <c r="M82" s="8">
        <v>200</v>
      </c>
      <c r="N82" s="34">
        <v>1.9</v>
      </c>
      <c r="O82" s="34">
        <v>3.8</v>
      </c>
      <c r="P82" s="34">
        <v>11.6</v>
      </c>
      <c r="Q82" s="34">
        <v>76.4</v>
      </c>
      <c r="R82" s="34">
        <v>6.6</v>
      </c>
      <c r="S82" s="8">
        <v>86</v>
      </c>
      <c r="T82" s="48"/>
    </row>
    <row r="83" spans="1:20" ht="37.5">
      <c r="A83" s="55"/>
      <c r="B83" s="7" t="s">
        <v>105</v>
      </c>
      <c r="C83" s="8">
        <v>60</v>
      </c>
      <c r="D83" s="34">
        <v>7.6</v>
      </c>
      <c r="E83" s="34">
        <v>6.1</v>
      </c>
      <c r="F83" s="34">
        <v>1.9</v>
      </c>
      <c r="G83" s="34">
        <v>94.5</v>
      </c>
      <c r="H83" s="34">
        <v>0.3</v>
      </c>
      <c r="I83" s="8">
        <v>293</v>
      </c>
      <c r="J83" s="43"/>
      <c r="K83" s="55"/>
      <c r="L83" s="7" t="s">
        <v>172</v>
      </c>
      <c r="M83" s="8">
        <v>70</v>
      </c>
      <c r="N83" s="34">
        <v>8.9</v>
      </c>
      <c r="O83" s="34">
        <v>7.2</v>
      </c>
      <c r="P83" s="34">
        <v>2.3</v>
      </c>
      <c r="Q83" s="34">
        <v>110.25</v>
      </c>
      <c r="R83" s="34">
        <v>0.35</v>
      </c>
      <c r="S83" s="8">
        <v>293</v>
      </c>
      <c r="T83" s="48"/>
    </row>
    <row r="84" spans="1:20" ht="18.75">
      <c r="A84" s="55"/>
      <c r="B84" s="7" t="s">
        <v>51</v>
      </c>
      <c r="C84" s="8">
        <v>110</v>
      </c>
      <c r="D84" s="34">
        <v>5.5</v>
      </c>
      <c r="E84" s="34">
        <v>3.9</v>
      </c>
      <c r="F84" s="34">
        <v>23.9</v>
      </c>
      <c r="G84" s="34">
        <v>155.2</v>
      </c>
      <c r="H84" s="34">
        <v>0</v>
      </c>
      <c r="I84" s="8">
        <v>330</v>
      </c>
      <c r="J84" s="43"/>
      <c r="K84" s="55"/>
      <c r="L84" s="7" t="s">
        <v>51</v>
      </c>
      <c r="M84" s="8">
        <v>130</v>
      </c>
      <c r="N84" s="34">
        <v>7.45</v>
      </c>
      <c r="O84" s="34">
        <v>5.3</v>
      </c>
      <c r="P84" s="34">
        <v>32.6</v>
      </c>
      <c r="Q84" s="34">
        <v>211.7</v>
      </c>
      <c r="R84" s="34">
        <v>0</v>
      </c>
      <c r="S84" s="8">
        <v>330</v>
      </c>
      <c r="T84" s="48"/>
    </row>
    <row r="85" spans="1:20" ht="37.5">
      <c r="A85" s="55"/>
      <c r="B85" s="7" t="s">
        <v>52</v>
      </c>
      <c r="C85" s="8">
        <v>150</v>
      </c>
      <c r="D85" s="34">
        <v>0.3</v>
      </c>
      <c r="E85" s="34">
        <v>0</v>
      </c>
      <c r="F85" s="34">
        <v>20.8</v>
      </c>
      <c r="G85" s="34">
        <v>85.8</v>
      </c>
      <c r="H85" s="34">
        <v>0.3</v>
      </c>
      <c r="I85" s="8">
        <v>394</v>
      </c>
      <c r="J85" s="43"/>
      <c r="K85" s="55"/>
      <c r="L85" s="7" t="s">
        <v>52</v>
      </c>
      <c r="M85" s="8">
        <v>180</v>
      </c>
      <c r="N85" s="34">
        <v>0.4</v>
      </c>
      <c r="O85" s="34">
        <v>0</v>
      </c>
      <c r="P85" s="34">
        <v>25</v>
      </c>
      <c r="Q85" s="34">
        <v>103</v>
      </c>
      <c r="R85" s="34">
        <v>0.36</v>
      </c>
      <c r="S85" s="8">
        <v>394</v>
      </c>
      <c r="T85" s="48"/>
    </row>
    <row r="86" spans="1:20" ht="18.75">
      <c r="A86" s="55"/>
      <c r="B86" s="7" t="s">
        <v>23</v>
      </c>
      <c r="C86" s="8">
        <v>15</v>
      </c>
      <c r="D86" s="34">
        <v>0.99</v>
      </c>
      <c r="E86" s="34">
        <v>0.18</v>
      </c>
      <c r="F86" s="34">
        <v>5.1</v>
      </c>
      <c r="G86" s="34">
        <v>25.6</v>
      </c>
      <c r="H86" s="34" t="s">
        <v>15</v>
      </c>
      <c r="I86" s="8" t="s">
        <v>15</v>
      </c>
      <c r="J86" s="43"/>
      <c r="K86" s="55"/>
      <c r="L86" s="7" t="s">
        <v>23</v>
      </c>
      <c r="M86" s="8">
        <v>20</v>
      </c>
      <c r="N86" s="34">
        <v>1.32</v>
      </c>
      <c r="O86" s="34">
        <v>0.24</v>
      </c>
      <c r="P86" s="34">
        <v>5.1</v>
      </c>
      <c r="Q86" s="34">
        <v>34.1</v>
      </c>
      <c r="R86" s="34" t="s">
        <v>15</v>
      </c>
      <c r="S86" s="8" t="s">
        <v>15</v>
      </c>
      <c r="T86" s="48"/>
    </row>
    <row r="87" spans="1:20" ht="18.75">
      <c r="A87" s="55"/>
      <c r="B87" s="7" t="s">
        <v>14</v>
      </c>
      <c r="C87" s="8">
        <v>15</v>
      </c>
      <c r="D87" s="34">
        <v>1.2</v>
      </c>
      <c r="E87" s="34">
        <v>0.15</v>
      </c>
      <c r="F87" s="34">
        <v>7.5</v>
      </c>
      <c r="G87" s="34">
        <v>39</v>
      </c>
      <c r="H87" s="34" t="s">
        <v>15</v>
      </c>
      <c r="I87" s="8" t="s">
        <v>15</v>
      </c>
      <c r="J87" s="43"/>
      <c r="K87" s="55"/>
      <c r="L87" s="7" t="s">
        <v>14</v>
      </c>
      <c r="M87" s="8">
        <v>20</v>
      </c>
      <c r="N87" s="34">
        <v>1.6</v>
      </c>
      <c r="O87" s="34">
        <v>0.2</v>
      </c>
      <c r="P87" s="34">
        <v>10</v>
      </c>
      <c r="Q87" s="34">
        <v>48</v>
      </c>
      <c r="R87" s="34" t="s">
        <v>15</v>
      </c>
      <c r="S87" s="8" t="s">
        <v>15</v>
      </c>
      <c r="T87" s="48"/>
    </row>
    <row r="88" spans="1:20" ht="18.75">
      <c r="A88" s="56"/>
      <c r="B88" s="9" t="s">
        <v>17</v>
      </c>
      <c r="C88" s="10">
        <f aca="true" t="shared" si="24" ref="C88:H88">SUM(C81:C87)</f>
        <v>530</v>
      </c>
      <c r="D88" s="35">
        <f t="shared" si="24"/>
        <v>17.389999999999997</v>
      </c>
      <c r="E88" s="35">
        <f t="shared" si="24"/>
        <v>14.98</v>
      </c>
      <c r="F88" s="35">
        <f t="shared" si="24"/>
        <v>68.16</v>
      </c>
      <c r="G88" s="35">
        <f t="shared" si="24"/>
        <v>472.1</v>
      </c>
      <c r="H88" s="35">
        <f t="shared" si="24"/>
        <v>7.799999999999999</v>
      </c>
      <c r="I88" s="8" t="s">
        <v>15</v>
      </c>
      <c r="J88" s="44"/>
      <c r="K88" s="56"/>
      <c r="L88" s="9" t="s">
        <v>17</v>
      </c>
      <c r="M88" s="10">
        <f aca="true" t="shared" si="25" ref="M88:R88">SUM(M81:M87)</f>
        <v>670</v>
      </c>
      <c r="N88" s="35">
        <f t="shared" si="25"/>
        <v>22.29</v>
      </c>
      <c r="O88" s="35">
        <f t="shared" si="25"/>
        <v>19.79</v>
      </c>
      <c r="P88" s="35">
        <f t="shared" si="25"/>
        <v>89.94</v>
      </c>
      <c r="Q88" s="35">
        <f t="shared" si="25"/>
        <v>627.15</v>
      </c>
      <c r="R88" s="35">
        <f t="shared" si="25"/>
        <v>11.559999999999999</v>
      </c>
      <c r="S88" s="8" t="s">
        <v>15</v>
      </c>
      <c r="T88" s="48"/>
    </row>
    <row r="89" spans="1:20" ht="37.5">
      <c r="A89" s="54" t="s">
        <v>24</v>
      </c>
      <c r="B89" s="7" t="s">
        <v>25</v>
      </c>
      <c r="C89" s="8">
        <v>150</v>
      </c>
      <c r="D89" s="34">
        <v>4.2</v>
      </c>
      <c r="E89" s="34">
        <v>4.8</v>
      </c>
      <c r="F89" s="34">
        <v>6</v>
      </c>
      <c r="G89" s="34">
        <v>84.2</v>
      </c>
      <c r="H89" s="34">
        <v>1.2</v>
      </c>
      <c r="I89" s="8">
        <v>420</v>
      </c>
      <c r="J89" s="42"/>
      <c r="K89" s="54" t="s">
        <v>24</v>
      </c>
      <c r="L89" s="7" t="s">
        <v>25</v>
      </c>
      <c r="M89" s="8">
        <v>180</v>
      </c>
      <c r="N89" s="34">
        <v>5</v>
      </c>
      <c r="O89" s="34">
        <v>5.7</v>
      </c>
      <c r="P89" s="34">
        <v>7.2</v>
      </c>
      <c r="Q89" s="34">
        <v>101</v>
      </c>
      <c r="R89" s="34">
        <v>1.2</v>
      </c>
      <c r="S89" s="8">
        <v>420</v>
      </c>
      <c r="T89" s="48"/>
    </row>
    <row r="90" spans="1:20" ht="18.75">
      <c r="A90" s="55"/>
      <c r="B90" s="7" t="s">
        <v>53</v>
      </c>
      <c r="C90" s="8">
        <v>50</v>
      </c>
      <c r="D90" s="34">
        <v>3.6</v>
      </c>
      <c r="E90" s="34">
        <v>6.3</v>
      </c>
      <c r="F90" s="34">
        <v>26.9</v>
      </c>
      <c r="G90" s="34">
        <v>178.6</v>
      </c>
      <c r="H90" s="34" t="s">
        <v>15</v>
      </c>
      <c r="I90" s="8" t="s">
        <v>15</v>
      </c>
      <c r="J90" s="43"/>
      <c r="K90" s="55"/>
      <c r="L90" s="7" t="s">
        <v>53</v>
      </c>
      <c r="M90" s="8">
        <v>70</v>
      </c>
      <c r="N90" s="34">
        <v>5.1</v>
      </c>
      <c r="O90" s="34">
        <v>8.8</v>
      </c>
      <c r="P90" s="34">
        <v>37.7</v>
      </c>
      <c r="Q90" s="34">
        <v>250.1</v>
      </c>
      <c r="R90" s="34" t="s">
        <v>15</v>
      </c>
      <c r="S90" s="8" t="s">
        <v>15</v>
      </c>
      <c r="T90" s="48"/>
    </row>
    <row r="91" spans="1:20" ht="18.75">
      <c r="A91" s="56"/>
      <c r="B91" s="9" t="s">
        <v>17</v>
      </c>
      <c r="C91" s="10">
        <f aca="true" t="shared" si="26" ref="C91:H91">SUM(C89:C90)</f>
        <v>200</v>
      </c>
      <c r="D91" s="35">
        <f t="shared" si="26"/>
        <v>7.800000000000001</v>
      </c>
      <c r="E91" s="35">
        <f t="shared" si="26"/>
        <v>11.1</v>
      </c>
      <c r="F91" s="35">
        <f t="shared" si="26"/>
        <v>32.9</v>
      </c>
      <c r="G91" s="35">
        <f t="shared" si="26"/>
        <v>262.8</v>
      </c>
      <c r="H91" s="35">
        <f t="shared" si="26"/>
        <v>1.2</v>
      </c>
      <c r="I91" s="8" t="s">
        <v>15</v>
      </c>
      <c r="J91" s="44"/>
      <c r="K91" s="56"/>
      <c r="L91" s="9" t="s">
        <v>17</v>
      </c>
      <c r="M91" s="10">
        <f aca="true" t="shared" si="27" ref="M91:R91">SUM(M89:M90)</f>
        <v>250</v>
      </c>
      <c r="N91" s="35">
        <f t="shared" si="27"/>
        <v>10.1</v>
      </c>
      <c r="O91" s="35">
        <f t="shared" si="27"/>
        <v>14.5</v>
      </c>
      <c r="P91" s="35">
        <f t="shared" si="27"/>
        <v>44.900000000000006</v>
      </c>
      <c r="Q91" s="35">
        <f t="shared" si="27"/>
        <v>351.1</v>
      </c>
      <c r="R91" s="35">
        <f t="shared" si="27"/>
        <v>1.2</v>
      </c>
      <c r="S91" s="8" t="s">
        <v>15</v>
      </c>
      <c r="T91" s="48"/>
    </row>
    <row r="92" spans="1:20" ht="18.75">
      <c r="A92" s="54" t="s">
        <v>26</v>
      </c>
      <c r="B92" s="7" t="s">
        <v>54</v>
      </c>
      <c r="C92" s="8">
        <v>60</v>
      </c>
      <c r="D92" s="34">
        <v>5.6</v>
      </c>
      <c r="E92" s="34">
        <v>7.5</v>
      </c>
      <c r="F92" s="34">
        <v>0.8</v>
      </c>
      <c r="G92" s="34">
        <v>111</v>
      </c>
      <c r="H92" s="34">
        <v>0.1</v>
      </c>
      <c r="I92" s="8">
        <v>229</v>
      </c>
      <c r="J92" s="42"/>
      <c r="K92" s="54" t="s">
        <v>26</v>
      </c>
      <c r="L92" s="7" t="s">
        <v>54</v>
      </c>
      <c r="M92" s="8">
        <v>80</v>
      </c>
      <c r="N92" s="34">
        <v>7.5</v>
      </c>
      <c r="O92" s="34">
        <v>10</v>
      </c>
      <c r="P92" s="34">
        <v>1</v>
      </c>
      <c r="Q92" s="34">
        <v>148</v>
      </c>
      <c r="R92" s="34">
        <v>0.15</v>
      </c>
      <c r="S92" s="8">
        <v>229</v>
      </c>
      <c r="T92" s="48"/>
    </row>
    <row r="93" spans="1:20" ht="56.25">
      <c r="A93" s="55"/>
      <c r="B93" s="7" t="s">
        <v>55</v>
      </c>
      <c r="C93" s="8">
        <v>120</v>
      </c>
      <c r="D93" s="34">
        <v>2.2</v>
      </c>
      <c r="E93" s="34">
        <v>4.9</v>
      </c>
      <c r="F93" s="34">
        <v>12.7</v>
      </c>
      <c r="G93" s="34">
        <v>103.1</v>
      </c>
      <c r="H93" s="34">
        <v>8.8</v>
      </c>
      <c r="I93" s="8">
        <v>362</v>
      </c>
      <c r="J93" s="43"/>
      <c r="K93" s="55"/>
      <c r="L93" s="7" t="s">
        <v>55</v>
      </c>
      <c r="M93" s="8">
        <v>150</v>
      </c>
      <c r="N93" s="34">
        <v>2.7</v>
      </c>
      <c r="O93" s="34">
        <v>6.1</v>
      </c>
      <c r="P93" s="34">
        <v>15.84</v>
      </c>
      <c r="Q93" s="34">
        <v>128.85</v>
      </c>
      <c r="R93" s="34">
        <v>11.06</v>
      </c>
      <c r="S93" s="8">
        <v>362</v>
      </c>
      <c r="T93" s="48"/>
    </row>
    <row r="94" spans="1:20" ht="18.75">
      <c r="A94" s="55"/>
      <c r="B94" s="14" t="s">
        <v>23</v>
      </c>
      <c r="C94" s="8">
        <v>30</v>
      </c>
      <c r="D94" s="34">
        <v>1.98</v>
      </c>
      <c r="E94" s="34">
        <v>0.36</v>
      </c>
      <c r="F94" s="34">
        <v>10.2</v>
      </c>
      <c r="G94" s="34">
        <v>51.2</v>
      </c>
      <c r="H94" s="34" t="s">
        <v>15</v>
      </c>
      <c r="I94" s="8" t="s">
        <v>15</v>
      </c>
      <c r="J94" s="43"/>
      <c r="K94" s="55"/>
      <c r="L94" s="14" t="s">
        <v>23</v>
      </c>
      <c r="M94" s="8">
        <v>40</v>
      </c>
      <c r="N94" s="34">
        <v>2.64</v>
      </c>
      <c r="O94" s="34">
        <v>0.48</v>
      </c>
      <c r="P94" s="34">
        <v>13.6</v>
      </c>
      <c r="Q94" s="34">
        <v>68.2</v>
      </c>
      <c r="R94" s="34" t="s">
        <v>15</v>
      </c>
      <c r="S94" s="8" t="s">
        <v>15</v>
      </c>
      <c r="T94" s="48"/>
    </row>
    <row r="95" spans="1:20" ht="37.5">
      <c r="A95" s="55"/>
      <c r="B95" s="7" t="s">
        <v>56</v>
      </c>
      <c r="C95" s="8">
        <v>150</v>
      </c>
      <c r="D95" s="34">
        <v>0</v>
      </c>
      <c r="E95" s="34">
        <v>0</v>
      </c>
      <c r="F95" s="34">
        <v>10</v>
      </c>
      <c r="G95" s="34">
        <v>40</v>
      </c>
      <c r="H95" s="34">
        <v>0.02</v>
      </c>
      <c r="I95" s="8" t="s">
        <v>15</v>
      </c>
      <c r="J95" s="43"/>
      <c r="K95" s="55"/>
      <c r="L95" s="7" t="s">
        <v>56</v>
      </c>
      <c r="M95" s="8">
        <v>180</v>
      </c>
      <c r="N95" s="34">
        <v>0</v>
      </c>
      <c r="O95" s="34">
        <v>0</v>
      </c>
      <c r="P95" s="34">
        <v>12</v>
      </c>
      <c r="Q95" s="34">
        <v>48</v>
      </c>
      <c r="R95" s="34">
        <v>0.03</v>
      </c>
      <c r="S95" s="8" t="s">
        <v>15</v>
      </c>
      <c r="T95" s="48"/>
    </row>
    <row r="96" spans="1:20" ht="18.75">
      <c r="A96" s="56"/>
      <c r="B96" s="11" t="s">
        <v>17</v>
      </c>
      <c r="C96" s="10">
        <f aca="true" t="shared" si="28" ref="C96:H96">SUM(C92:C95)</f>
        <v>360</v>
      </c>
      <c r="D96" s="35">
        <f t="shared" si="28"/>
        <v>9.78</v>
      </c>
      <c r="E96" s="35">
        <f t="shared" si="28"/>
        <v>12.76</v>
      </c>
      <c r="F96" s="35">
        <f>SUM(F92:F95)</f>
        <v>33.7</v>
      </c>
      <c r="G96" s="35">
        <f t="shared" si="28"/>
        <v>305.3</v>
      </c>
      <c r="H96" s="35">
        <f t="shared" si="28"/>
        <v>8.92</v>
      </c>
      <c r="I96" s="8" t="s">
        <v>15</v>
      </c>
      <c r="J96" s="44"/>
      <c r="K96" s="56"/>
      <c r="L96" s="11" t="s">
        <v>17</v>
      </c>
      <c r="M96" s="10">
        <f aca="true" t="shared" si="29" ref="M96:R96">SUM(M92:M95)</f>
        <v>450</v>
      </c>
      <c r="N96" s="35">
        <f t="shared" si="29"/>
        <v>12.84</v>
      </c>
      <c r="O96" s="35">
        <f t="shared" si="29"/>
        <v>16.580000000000002</v>
      </c>
      <c r="P96" s="35">
        <f t="shared" si="29"/>
        <v>42.44</v>
      </c>
      <c r="Q96" s="35">
        <f t="shared" si="29"/>
        <v>393.05</v>
      </c>
      <c r="R96" s="35">
        <f t="shared" si="29"/>
        <v>11.24</v>
      </c>
      <c r="S96" s="8" t="s">
        <v>15</v>
      </c>
      <c r="T96" s="48"/>
    </row>
    <row r="97" spans="1:20" ht="18.75">
      <c r="A97" s="57" t="s">
        <v>46</v>
      </c>
      <c r="B97" s="58"/>
      <c r="C97" s="10">
        <f aca="true" t="shared" si="30" ref="C97:H97">C96+C91+C88+C80+C77</f>
        <v>1625</v>
      </c>
      <c r="D97" s="35">
        <f t="shared" si="30"/>
        <v>44.489999999999995</v>
      </c>
      <c r="E97" s="35">
        <f t="shared" si="30"/>
        <v>49.74</v>
      </c>
      <c r="F97" s="35">
        <f t="shared" si="30"/>
        <v>183.1</v>
      </c>
      <c r="G97" s="35">
        <f t="shared" si="30"/>
        <v>1461.2000000000003</v>
      </c>
      <c r="H97" s="35">
        <f t="shared" si="30"/>
        <v>30.819999999999997</v>
      </c>
      <c r="I97" s="8" t="s">
        <v>15</v>
      </c>
      <c r="J97" s="45"/>
      <c r="K97" s="57" t="s">
        <v>46</v>
      </c>
      <c r="L97" s="58"/>
      <c r="M97" s="10">
        <f aca="true" t="shared" si="31" ref="M97:R97">M96+M91+M88+M80+M77</f>
        <v>1990</v>
      </c>
      <c r="N97" s="35">
        <f t="shared" si="31"/>
        <v>56.61</v>
      </c>
      <c r="O97" s="35">
        <f t="shared" si="31"/>
        <v>67.31</v>
      </c>
      <c r="P97" s="35">
        <f t="shared" si="31"/>
        <v>228.57</v>
      </c>
      <c r="Q97" s="35">
        <f t="shared" si="31"/>
        <v>1909.7000000000003</v>
      </c>
      <c r="R97" s="35">
        <f t="shared" si="31"/>
        <v>36.9</v>
      </c>
      <c r="S97" s="8" t="s">
        <v>15</v>
      </c>
      <c r="T97" s="48"/>
    </row>
    <row r="98" spans="1:20" ht="18.75">
      <c r="A98" s="12"/>
      <c r="B98" s="12"/>
      <c r="C98" s="12"/>
      <c r="D98" s="52"/>
      <c r="E98" s="52"/>
      <c r="F98" s="52"/>
      <c r="G98" s="52"/>
      <c r="H98" s="52"/>
      <c r="I98" s="12"/>
      <c r="J98" s="12"/>
      <c r="K98" s="12"/>
      <c r="L98" s="12"/>
      <c r="M98" s="12"/>
      <c r="N98" s="52"/>
      <c r="O98" s="52"/>
      <c r="P98" s="52"/>
      <c r="Q98" s="52"/>
      <c r="R98" s="52"/>
      <c r="S98" s="12"/>
      <c r="T98" s="12"/>
    </row>
    <row r="99" spans="1:13" ht="18.75">
      <c r="A99" s="1" t="s">
        <v>57</v>
      </c>
      <c r="B99" s="1" t="s">
        <v>1</v>
      </c>
      <c r="C99" s="2" t="s">
        <v>102</v>
      </c>
      <c r="K99" s="1" t="s">
        <v>57</v>
      </c>
      <c r="L99" s="1" t="s">
        <v>1</v>
      </c>
      <c r="M99" s="2" t="s">
        <v>171</v>
      </c>
    </row>
    <row r="100" spans="1:20" ht="18.75">
      <c r="A100" s="76" t="s">
        <v>97</v>
      </c>
      <c r="B100" s="76"/>
      <c r="C100" s="76"/>
      <c r="D100" s="76"/>
      <c r="H100" s="51" t="s">
        <v>2</v>
      </c>
      <c r="I100" s="3"/>
      <c r="J100" s="3"/>
      <c r="K100" s="76" t="s">
        <v>97</v>
      </c>
      <c r="L100" s="76"/>
      <c r="M100" s="76"/>
      <c r="N100" s="76"/>
      <c r="R100" s="51" t="s">
        <v>2</v>
      </c>
      <c r="S100" s="3"/>
      <c r="T100" s="3"/>
    </row>
    <row r="101" spans="1:20" ht="18.75">
      <c r="A101" s="4"/>
      <c r="C101" s="5"/>
      <c r="H101" s="51" t="s">
        <v>31</v>
      </c>
      <c r="I101" s="3"/>
      <c r="J101" s="3"/>
      <c r="K101" s="4"/>
      <c r="M101" s="5"/>
      <c r="R101" s="51" t="s">
        <v>31</v>
      </c>
      <c r="S101" s="3"/>
      <c r="T101" s="3"/>
    </row>
    <row r="102" spans="1:11" ht="18.75">
      <c r="A102" s="4"/>
      <c r="K102" s="4"/>
    </row>
    <row r="103" spans="1:20" s="6" customFormat="1" ht="18.75">
      <c r="A103" s="67" t="s">
        <v>3</v>
      </c>
      <c r="B103" s="67" t="s">
        <v>84</v>
      </c>
      <c r="C103" s="62" t="s">
        <v>4</v>
      </c>
      <c r="D103" s="70" t="s">
        <v>6</v>
      </c>
      <c r="E103" s="71"/>
      <c r="F103" s="72"/>
      <c r="G103" s="59" t="s">
        <v>7</v>
      </c>
      <c r="H103" s="59" t="s">
        <v>8</v>
      </c>
      <c r="I103" s="62" t="s">
        <v>82</v>
      </c>
      <c r="J103" s="39"/>
      <c r="K103" s="67" t="s">
        <v>3</v>
      </c>
      <c r="L103" s="67" t="s">
        <v>84</v>
      </c>
      <c r="M103" s="62" t="s">
        <v>4</v>
      </c>
      <c r="N103" s="70" t="s">
        <v>6</v>
      </c>
      <c r="O103" s="71"/>
      <c r="P103" s="72"/>
      <c r="Q103" s="59" t="s">
        <v>7</v>
      </c>
      <c r="R103" s="59" t="s">
        <v>8</v>
      </c>
      <c r="S103" s="62" t="s">
        <v>82</v>
      </c>
      <c r="T103" s="47"/>
    </row>
    <row r="104" spans="1:20" s="6" customFormat="1" ht="18.75">
      <c r="A104" s="68"/>
      <c r="B104" s="68"/>
      <c r="C104" s="63" t="s">
        <v>5</v>
      </c>
      <c r="D104" s="73"/>
      <c r="E104" s="74"/>
      <c r="F104" s="75"/>
      <c r="G104" s="60"/>
      <c r="H104" s="60"/>
      <c r="I104" s="63"/>
      <c r="J104" s="40"/>
      <c r="K104" s="68"/>
      <c r="L104" s="68"/>
      <c r="M104" s="63" t="s">
        <v>5</v>
      </c>
      <c r="N104" s="73"/>
      <c r="O104" s="74"/>
      <c r="P104" s="75"/>
      <c r="Q104" s="60"/>
      <c r="R104" s="60"/>
      <c r="S104" s="63"/>
      <c r="T104" s="47"/>
    </row>
    <row r="105" spans="1:20" s="6" customFormat="1" ht="18.75">
      <c r="A105" s="68"/>
      <c r="B105" s="68"/>
      <c r="C105" s="63"/>
      <c r="D105" s="65" t="s">
        <v>9</v>
      </c>
      <c r="E105" s="65" t="s">
        <v>10</v>
      </c>
      <c r="F105" s="65" t="s">
        <v>11</v>
      </c>
      <c r="G105" s="60"/>
      <c r="H105" s="60"/>
      <c r="I105" s="63"/>
      <c r="J105" s="40"/>
      <c r="K105" s="68"/>
      <c r="L105" s="68"/>
      <c r="M105" s="63"/>
      <c r="N105" s="65" t="s">
        <v>9</v>
      </c>
      <c r="O105" s="65" t="s">
        <v>10</v>
      </c>
      <c r="P105" s="65" t="s">
        <v>11</v>
      </c>
      <c r="Q105" s="60"/>
      <c r="R105" s="60"/>
      <c r="S105" s="63"/>
      <c r="T105" s="47"/>
    </row>
    <row r="106" spans="1:20" s="6" customFormat="1" ht="18.75">
      <c r="A106" s="69"/>
      <c r="B106" s="69"/>
      <c r="C106" s="64"/>
      <c r="D106" s="66"/>
      <c r="E106" s="66"/>
      <c r="F106" s="66"/>
      <c r="G106" s="61"/>
      <c r="H106" s="61"/>
      <c r="I106" s="64"/>
      <c r="J106" s="41"/>
      <c r="K106" s="69"/>
      <c r="L106" s="69"/>
      <c r="M106" s="64"/>
      <c r="N106" s="66"/>
      <c r="O106" s="66"/>
      <c r="P106" s="66"/>
      <c r="Q106" s="61"/>
      <c r="R106" s="61"/>
      <c r="S106" s="64"/>
      <c r="T106" s="47"/>
    </row>
    <row r="107" spans="1:20" ht="56.25">
      <c r="A107" s="54" t="s">
        <v>12</v>
      </c>
      <c r="B107" s="7" t="s">
        <v>59</v>
      </c>
      <c r="C107" s="8">
        <v>150</v>
      </c>
      <c r="D107" s="34">
        <v>2.4</v>
      </c>
      <c r="E107" s="34">
        <v>2.9</v>
      </c>
      <c r="F107" s="34">
        <v>19.5</v>
      </c>
      <c r="G107" s="34">
        <v>114.8</v>
      </c>
      <c r="H107" s="34">
        <v>1</v>
      </c>
      <c r="I107" s="8">
        <v>182</v>
      </c>
      <c r="J107" s="42"/>
      <c r="K107" s="54" t="s">
        <v>12</v>
      </c>
      <c r="L107" s="7" t="s">
        <v>59</v>
      </c>
      <c r="M107" s="8">
        <v>200</v>
      </c>
      <c r="N107" s="34">
        <v>3.2</v>
      </c>
      <c r="O107" s="34">
        <v>3.9</v>
      </c>
      <c r="P107" s="34">
        <v>26</v>
      </c>
      <c r="Q107" s="34">
        <v>153</v>
      </c>
      <c r="R107" s="34" t="s">
        <v>15</v>
      </c>
      <c r="S107" s="8">
        <v>182</v>
      </c>
      <c r="T107" s="48"/>
    </row>
    <row r="108" spans="1:20" ht="18.75">
      <c r="A108" s="55"/>
      <c r="B108" s="14" t="s">
        <v>60</v>
      </c>
      <c r="C108" s="8">
        <v>150</v>
      </c>
      <c r="D108" s="34">
        <v>3.2</v>
      </c>
      <c r="E108" s="34">
        <v>2.8</v>
      </c>
      <c r="F108" s="34">
        <v>12.9</v>
      </c>
      <c r="G108" s="34">
        <v>88.3</v>
      </c>
      <c r="H108" s="34">
        <v>1.2</v>
      </c>
      <c r="I108" s="8">
        <v>416</v>
      </c>
      <c r="J108" s="43"/>
      <c r="K108" s="55"/>
      <c r="L108" s="14" t="s">
        <v>60</v>
      </c>
      <c r="M108" s="8">
        <v>180</v>
      </c>
      <c r="N108" s="34">
        <v>3.8</v>
      </c>
      <c r="O108" s="34">
        <v>3.3</v>
      </c>
      <c r="P108" s="34">
        <v>15.5</v>
      </c>
      <c r="Q108" s="34">
        <v>106</v>
      </c>
      <c r="R108" s="34">
        <v>1.44</v>
      </c>
      <c r="S108" s="8">
        <v>416</v>
      </c>
      <c r="T108" s="48"/>
    </row>
    <row r="109" spans="1:20" ht="56.25">
      <c r="A109" s="55"/>
      <c r="B109" s="7" t="s">
        <v>106</v>
      </c>
      <c r="C109" s="8">
        <v>55</v>
      </c>
      <c r="D109" s="34">
        <v>5.82</v>
      </c>
      <c r="E109" s="34">
        <v>6.93</v>
      </c>
      <c r="F109" s="34">
        <v>20.01</v>
      </c>
      <c r="G109" s="34">
        <v>163</v>
      </c>
      <c r="H109" s="34">
        <v>0.07</v>
      </c>
      <c r="I109" s="8" t="s">
        <v>15</v>
      </c>
      <c r="J109" s="43"/>
      <c r="K109" s="55"/>
      <c r="L109" s="7" t="s">
        <v>106</v>
      </c>
      <c r="M109" s="8">
        <v>55</v>
      </c>
      <c r="N109" s="34">
        <v>5.82</v>
      </c>
      <c r="O109" s="34">
        <v>6.93</v>
      </c>
      <c r="P109" s="34">
        <v>20.01</v>
      </c>
      <c r="Q109" s="34">
        <v>163</v>
      </c>
      <c r="R109" s="34">
        <v>0.07</v>
      </c>
      <c r="S109" s="8" t="s">
        <v>15</v>
      </c>
      <c r="T109" s="48"/>
    </row>
    <row r="110" spans="1:20" ht="18.75">
      <c r="A110" s="56"/>
      <c r="B110" s="9" t="s">
        <v>17</v>
      </c>
      <c r="C110" s="13">
        <f aca="true" t="shared" si="32" ref="C110:H110">SUM(C107:C109)</f>
        <v>355</v>
      </c>
      <c r="D110" s="35">
        <f t="shared" si="32"/>
        <v>11.42</v>
      </c>
      <c r="E110" s="35">
        <f t="shared" si="32"/>
        <v>12.629999999999999</v>
      </c>
      <c r="F110" s="35">
        <f t="shared" si="32"/>
        <v>52.41</v>
      </c>
      <c r="G110" s="35">
        <f t="shared" si="32"/>
        <v>366.1</v>
      </c>
      <c r="H110" s="35">
        <f t="shared" si="32"/>
        <v>2.27</v>
      </c>
      <c r="I110" s="8" t="s">
        <v>15</v>
      </c>
      <c r="J110" s="44"/>
      <c r="K110" s="56"/>
      <c r="L110" s="9" t="s">
        <v>17</v>
      </c>
      <c r="M110" s="13">
        <f aca="true" t="shared" si="33" ref="M110:R110">SUM(M107:M109)</f>
        <v>435</v>
      </c>
      <c r="N110" s="35">
        <f t="shared" si="33"/>
        <v>12.82</v>
      </c>
      <c r="O110" s="35">
        <f t="shared" si="33"/>
        <v>14.129999999999999</v>
      </c>
      <c r="P110" s="35">
        <f t="shared" si="33"/>
        <v>61.510000000000005</v>
      </c>
      <c r="Q110" s="35">
        <f t="shared" si="33"/>
        <v>422</v>
      </c>
      <c r="R110" s="35">
        <f t="shared" si="33"/>
        <v>1.51</v>
      </c>
      <c r="S110" s="8" t="s">
        <v>15</v>
      </c>
      <c r="T110" s="48"/>
    </row>
    <row r="111" spans="1:20" ht="23.25" customHeight="1">
      <c r="A111" s="54" t="s">
        <v>18</v>
      </c>
      <c r="B111" s="7" t="s">
        <v>203</v>
      </c>
      <c r="C111" s="8">
        <v>100</v>
      </c>
      <c r="D111" s="34">
        <v>0.4</v>
      </c>
      <c r="E111" s="34">
        <v>0.4</v>
      </c>
      <c r="F111" s="34">
        <v>9.8</v>
      </c>
      <c r="G111" s="34">
        <v>44</v>
      </c>
      <c r="H111" s="34">
        <v>10</v>
      </c>
      <c r="I111" s="8">
        <v>368</v>
      </c>
      <c r="J111" s="42"/>
      <c r="K111" s="54" t="s">
        <v>18</v>
      </c>
      <c r="L111" s="7" t="s">
        <v>203</v>
      </c>
      <c r="M111" s="8">
        <v>100</v>
      </c>
      <c r="N111" s="34">
        <v>0.4</v>
      </c>
      <c r="O111" s="34">
        <v>0.4</v>
      </c>
      <c r="P111" s="34">
        <v>9.8</v>
      </c>
      <c r="Q111" s="34">
        <v>44</v>
      </c>
      <c r="R111" s="34">
        <v>10</v>
      </c>
      <c r="S111" s="8">
        <v>368</v>
      </c>
      <c r="T111" s="48"/>
    </row>
    <row r="112" spans="1:20" ht="18.75">
      <c r="A112" s="56"/>
      <c r="B112" s="9" t="s">
        <v>17</v>
      </c>
      <c r="C112" s="10">
        <f aca="true" t="shared" si="34" ref="C112:H112">SUM(C111:C111)</f>
        <v>100</v>
      </c>
      <c r="D112" s="35">
        <f t="shared" si="34"/>
        <v>0.4</v>
      </c>
      <c r="E112" s="35">
        <f t="shared" si="34"/>
        <v>0.4</v>
      </c>
      <c r="F112" s="35">
        <f t="shared" si="34"/>
        <v>9.8</v>
      </c>
      <c r="G112" s="35">
        <f t="shared" si="34"/>
        <v>44</v>
      </c>
      <c r="H112" s="35">
        <f t="shared" si="34"/>
        <v>10</v>
      </c>
      <c r="I112" s="8"/>
      <c r="J112" s="44"/>
      <c r="K112" s="56"/>
      <c r="L112" s="9" t="s">
        <v>17</v>
      </c>
      <c r="M112" s="10">
        <f aca="true" t="shared" si="35" ref="M112:R112">SUM(M111:M111)</f>
        <v>100</v>
      </c>
      <c r="N112" s="35">
        <f t="shared" si="35"/>
        <v>0.4</v>
      </c>
      <c r="O112" s="35">
        <f t="shared" si="35"/>
        <v>0.4</v>
      </c>
      <c r="P112" s="35">
        <f t="shared" si="35"/>
        <v>9.8</v>
      </c>
      <c r="Q112" s="35">
        <f t="shared" si="35"/>
        <v>44</v>
      </c>
      <c r="R112" s="35">
        <f t="shared" si="35"/>
        <v>10</v>
      </c>
      <c r="S112" s="8" t="s">
        <v>15</v>
      </c>
      <c r="T112" s="48"/>
    </row>
    <row r="113" spans="1:20" ht="18.75">
      <c r="A113" s="54" t="s">
        <v>20</v>
      </c>
      <c r="B113" s="7" t="s">
        <v>145</v>
      </c>
      <c r="C113" s="8">
        <v>30</v>
      </c>
      <c r="D113" s="34">
        <v>0.4</v>
      </c>
      <c r="E113" s="34">
        <v>1.8</v>
      </c>
      <c r="F113" s="34">
        <v>2.7</v>
      </c>
      <c r="G113" s="34">
        <v>26.2</v>
      </c>
      <c r="H113" s="34">
        <v>9.7</v>
      </c>
      <c r="I113" s="8">
        <v>22</v>
      </c>
      <c r="J113" s="42"/>
      <c r="K113" s="54" t="s">
        <v>20</v>
      </c>
      <c r="L113" s="7" t="s">
        <v>145</v>
      </c>
      <c r="M113" s="8">
        <v>50</v>
      </c>
      <c r="N113" s="34">
        <v>0.7</v>
      </c>
      <c r="O113" s="34">
        <v>3.04</v>
      </c>
      <c r="P113" s="34">
        <v>4.5</v>
      </c>
      <c r="Q113" s="34">
        <v>43.7</v>
      </c>
      <c r="R113" s="34">
        <v>16.2</v>
      </c>
      <c r="S113" s="8">
        <v>22</v>
      </c>
      <c r="T113" s="48"/>
    </row>
    <row r="114" spans="1:20" ht="37.5">
      <c r="A114" s="55"/>
      <c r="B114" s="7" t="s">
        <v>228</v>
      </c>
      <c r="C114" s="8">
        <v>150</v>
      </c>
      <c r="D114" s="34">
        <v>1.2</v>
      </c>
      <c r="E114" s="34">
        <v>4.1</v>
      </c>
      <c r="F114" s="34">
        <v>7.35</v>
      </c>
      <c r="G114" s="34">
        <v>78</v>
      </c>
      <c r="H114" s="34">
        <v>6.2</v>
      </c>
      <c r="I114" s="8">
        <v>63</v>
      </c>
      <c r="J114" s="43"/>
      <c r="K114" s="55"/>
      <c r="L114" s="7" t="s">
        <v>228</v>
      </c>
      <c r="M114" s="8">
        <v>200</v>
      </c>
      <c r="N114" s="34">
        <v>1.6</v>
      </c>
      <c r="O114" s="34">
        <v>5.5</v>
      </c>
      <c r="P114" s="34">
        <v>9.8</v>
      </c>
      <c r="Q114" s="34">
        <v>104</v>
      </c>
      <c r="R114" s="34">
        <v>8.23</v>
      </c>
      <c r="S114" s="8">
        <v>63</v>
      </c>
      <c r="T114" s="48"/>
    </row>
    <row r="115" spans="1:20" ht="56.25">
      <c r="A115" s="55"/>
      <c r="B115" s="7" t="s">
        <v>159</v>
      </c>
      <c r="C115" s="8">
        <v>120</v>
      </c>
      <c r="D115" s="34">
        <v>9.1</v>
      </c>
      <c r="E115" s="34">
        <v>7.1</v>
      </c>
      <c r="F115" s="34">
        <v>19.3</v>
      </c>
      <c r="G115" s="34">
        <v>177.8</v>
      </c>
      <c r="H115" s="34">
        <v>2.9</v>
      </c>
      <c r="I115" s="8">
        <v>308</v>
      </c>
      <c r="J115" s="43"/>
      <c r="K115" s="55"/>
      <c r="L115" s="7" t="s">
        <v>159</v>
      </c>
      <c r="M115" s="8">
        <v>160</v>
      </c>
      <c r="N115" s="34">
        <v>12.13</v>
      </c>
      <c r="O115" s="34">
        <v>9.5</v>
      </c>
      <c r="P115" s="34">
        <v>25.7</v>
      </c>
      <c r="Q115" s="34">
        <v>237</v>
      </c>
      <c r="R115" s="34">
        <v>3.8</v>
      </c>
      <c r="S115" s="8">
        <v>308</v>
      </c>
      <c r="T115" s="48"/>
    </row>
    <row r="116" spans="1:20" ht="18.75">
      <c r="A116" s="55"/>
      <c r="B116" s="7" t="s">
        <v>160</v>
      </c>
      <c r="C116" s="8">
        <v>30</v>
      </c>
      <c r="D116" s="34">
        <v>0.4</v>
      </c>
      <c r="E116" s="34">
        <v>1.5</v>
      </c>
      <c r="F116" s="34">
        <v>1.8</v>
      </c>
      <c r="G116" s="34">
        <v>22.2</v>
      </c>
      <c r="H116" s="34">
        <v>0.01</v>
      </c>
      <c r="I116" s="8">
        <v>372</v>
      </c>
      <c r="J116" s="43"/>
      <c r="K116" s="55"/>
      <c r="L116" s="7" t="s">
        <v>160</v>
      </c>
      <c r="M116" s="8">
        <v>30</v>
      </c>
      <c r="N116" s="34">
        <v>0.4</v>
      </c>
      <c r="O116" s="34">
        <v>1.5</v>
      </c>
      <c r="P116" s="34">
        <v>1.8</v>
      </c>
      <c r="Q116" s="34">
        <v>22.2</v>
      </c>
      <c r="R116" s="34">
        <v>0.01</v>
      </c>
      <c r="S116" s="8">
        <v>372</v>
      </c>
      <c r="T116" s="48"/>
    </row>
    <row r="117" spans="1:20" ht="37.5">
      <c r="A117" s="55"/>
      <c r="B117" s="7" t="s">
        <v>52</v>
      </c>
      <c r="C117" s="8">
        <v>150</v>
      </c>
      <c r="D117" s="34">
        <v>0.3</v>
      </c>
      <c r="E117" s="34">
        <v>0</v>
      </c>
      <c r="F117" s="34">
        <v>20.8</v>
      </c>
      <c r="G117" s="34">
        <v>85.8</v>
      </c>
      <c r="H117" s="34">
        <v>0.3</v>
      </c>
      <c r="I117" s="8">
        <v>394</v>
      </c>
      <c r="J117" s="43"/>
      <c r="K117" s="55"/>
      <c r="L117" s="7" t="s">
        <v>52</v>
      </c>
      <c r="M117" s="8">
        <v>180</v>
      </c>
      <c r="N117" s="34">
        <v>0.4</v>
      </c>
      <c r="O117" s="34">
        <v>0</v>
      </c>
      <c r="P117" s="34">
        <v>25</v>
      </c>
      <c r="Q117" s="34">
        <v>103</v>
      </c>
      <c r="R117" s="34">
        <v>0.36</v>
      </c>
      <c r="S117" s="8">
        <v>394</v>
      </c>
      <c r="T117" s="48"/>
    </row>
    <row r="118" spans="1:20" ht="18.75">
      <c r="A118" s="55"/>
      <c r="B118" s="7" t="s">
        <v>23</v>
      </c>
      <c r="C118" s="8">
        <v>20</v>
      </c>
      <c r="D118" s="34">
        <v>1.32</v>
      </c>
      <c r="E118" s="34">
        <v>0.24</v>
      </c>
      <c r="F118" s="34">
        <v>6.8</v>
      </c>
      <c r="G118" s="34">
        <v>34.1</v>
      </c>
      <c r="H118" s="34" t="s">
        <v>15</v>
      </c>
      <c r="I118" s="8" t="s">
        <v>15</v>
      </c>
      <c r="J118" s="43"/>
      <c r="K118" s="55"/>
      <c r="L118" s="7" t="s">
        <v>23</v>
      </c>
      <c r="M118" s="8">
        <v>40</v>
      </c>
      <c r="N118" s="34">
        <v>2.64</v>
      </c>
      <c r="O118" s="34">
        <v>0.48</v>
      </c>
      <c r="P118" s="34">
        <v>13.6</v>
      </c>
      <c r="Q118" s="34">
        <v>68.2</v>
      </c>
      <c r="R118" s="34" t="s">
        <v>15</v>
      </c>
      <c r="S118" s="8" t="s">
        <v>15</v>
      </c>
      <c r="T118" s="48"/>
    </row>
    <row r="119" spans="1:20" ht="18.75">
      <c r="A119" s="56"/>
      <c r="B119" s="9" t="s">
        <v>17</v>
      </c>
      <c r="C119" s="10">
        <f aca="true" t="shared" si="36" ref="C119:H119">SUM(C113:C118)</f>
        <v>500</v>
      </c>
      <c r="D119" s="35">
        <f t="shared" si="36"/>
        <v>12.72</v>
      </c>
      <c r="E119" s="35">
        <f t="shared" si="36"/>
        <v>14.74</v>
      </c>
      <c r="F119" s="35">
        <f t="shared" si="36"/>
        <v>58.75</v>
      </c>
      <c r="G119" s="35">
        <f t="shared" si="36"/>
        <v>424.1</v>
      </c>
      <c r="H119" s="35">
        <f t="shared" si="36"/>
        <v>19.11</v>
      </c>
      <c r="I119" s="8" t="s">
        <v>15</v>
      </c>
      <c r="J119" s="44"/>
      <c r="K119" s="56"/>
      <c r="L119" s="9" t="s">
        <v>17</v>
      </c>
      <c r="M119" s="10">
        <f aca="true" t="shared" si="37" ref="M119:R119">SUM(M113:M118)</f>
        <v>660</v>
      </c>
      <c r="N119" s="35">
        <f t="shared" si="37"/>
        <v>17.87</v>
      </c>
      <c r="O119" s="35">
        <f t="shared" si="37"/>
        <v>20.02</v>
      </c>
      <c r="P119" s="35">
        <f t="shared" si="37"/>
        <v>80.39999999999999</v>
      </c>
      <c r="Q119" s="35">
        <f t="shared" si="37"/>
        <v>578.1</v>
      </c>
      <c r="R119" s="35">
        <f t="shared" si="37"/>
        <v>28.6</v>
      </c>
      <c r="S119" s="8" t="s">
        <v>15</v>
      </c>
      <c r="T119" s="48"/>
    </row>
    <row r="120" spans="1:20" ht="37.5">
      <c r="A120" s="54" t="s">
        <v>24</v>
      </c>
      <c r="B120" s="14" t="s">
        <v>25</v>
      </c>
      <c r="C120" s="8">
        <v>150</v>
      </c>
      <c r="D120" s="34">
        <v>4.2</v>
      </c>
      <c r="E120" s="34">
        <v>4.8</v>
      </c>
      <c r="F120" s="34">
        <v>6</v>
      </c>
      <c r="G120" s="34">
        <v>84.2</v>
      </c>
      <c r="H120" s="34">
        <v>1.2</v>
      </c>
      <c r="I120" s="8">
        <v>420</v>
      </c>
      <c r="J120" s="42"/>
      <c r="K120" s="54" t="s">
        <v>24</v>
      </c>
      <c r="L120" s="14" t="s">
        <v>25</v>
      </c>
      <c r="M120" s="8">
        <v>180</v>
      </c>
      <c r="N120" s="34">
        <v>5</v>
      </c>
      <c r="O120" s="34">
        <v>5.7</v>
      </c>
      <c r="P120" s="34">
        <v>7.2</v>
      </c>
      <c r="Q120" s="34">
        <v>101</v>
      </c>
      <c r="R120" s="34">
        <v>1.2</v>
      </c>
      <c r="S120" s="8">
        <v>420</v>
      </c>
      <c r="T120" s="48"/>
    </row>
    <row r="121" spans="1:20" ht="18.75">
      <c r="A121" s="55"/>
      <c r="B121" s="14" t="s">
        <v>94</v>
      </c>
      <c r="C121" s="8">
        <v>30</v>
      </c>
      <c r="D121" s="34">
        <v>2.82</v>
      </c>
      <c r="E121" s="34">
        <v>1.8</v>
      </c>
      <c r="F121" s="34">
        <v>20.1</v>
      </c>
      <c r="G121" s="34">
        <v>107.7</v>
      </c>
      <c r="H121" s="34" t="s">
        <v>15</v>
      </c>
      <c r="I121" s="8" t="s">
        <v>15</v>
      </c>
      <c r="J121" s="43"/>
      <c r="K121" s="55"/>
      <c r="L121" s="14" t="s">
        <v>94</v>
      </c>
      <c r="M121" s="8">
        <v>30</v>
      </c>
      <c r="N121" s="34">
        <v>2.82</v>
      </c>
      <c r="O121" s="34">
        <v>1.8</v>
      </c>
      <c r="P121" s="34">
        <v>20.1</v>
      </c>
      <c r="Q121" s="34">
        <v>107.7</v>
      </c>
      <c r="R121" s="34" t="s">
        <v>15</v>
      </c>
      <c r="S121" s="8" t="s">
        <v>15</v>
      </c>
      <c r="T121" s="48"/>
    </row>
    <row r="122" spans="1:20" ht="18.75">
      <c r="A122" s="56"/>
      <c r="B122" s="9" t="s">
        <v>17</v>
      </c>
      <c r="C122" s="10">
        <f aca="true" t="shared" si="38" ref="C122:H122">SUM(C120:C121)</f>
        <v>180</v>
      </c>
      <c r="D122" s="35">
        <f t="shared" si="38"/>
        <v>7.02</v>
      </c>
      <c r="E122" s="35">
        <f t="shared" si="38"/>
        <v>6.6</v>
      </c>
      <c r="F122" s="35">
        <f t="shared" si="38"/>
        <v>26.1</v>
      </c>
      <c r="G122" s="35">
        <f t="shared" si="38"/>
        <v>191.9</v>
      </c>
      <c r="H122" s="35">
        <f t="shared" si="38"/>
        <v>1.2</v>
      </c>
      <c r="I122" s="8" t="s">
        <v>15</v>
      </c>
      <c r="J122" s="44"/>
      <c r="K122" s="56"/>
      <c r="L122" s="9" t="s">
        <v>17</v>
      </c>
      <c r="M122" s="10">
        <f aca="true" t="shared" si="39" ref="M122:R122">SUM(M120:M121)</f>
        <v>210</v>
      </c>
      <c r="N122" s="35">
        <f t="shared" si="39"/>
        <v>7.82</v>
      </c>
      <c r="O122" s="35">
        <f t="shared" si="39"/>
        <v>7.5</v>
      </c>
      <c r="P122" s="35">
        <f t="shared" si="39"/>
        <v>27.3</v>
      </c>
      <c r="Q122" s="35">
        <f t="shared" si="39"/>
        <v>208.7</v>
      </c>
      <c r="R122" s="35">
        <f t="shared" si="39"/>
        <v>1.2</v>
      </c>
      <c r="S122" s="8" t="s">
        <v>15</v>
      </c>
      <c r="T122" s="48"/>
    </row>
    <row r="123" spans="1:20" ht="37.5">
      <c r="A123" s="54" t="s">
        <v>26</v>
      </c>
      <c r="B123" s="14" t="s">
        <v>61</v>
      </c>
      <c r="C123" s="8">
        <v>30</v>
      </c>
      <c r="D123" s="34">
        <v>0.4</v>
      </c>
      <c r="E123" s="34">
        <v>1.8</v>
      </c>
      <c r="F123" s="34">
        <v>1.9</v>
      </c>
      <c r="G123" s="34">
        <v>25.9</v>
      </c>
      <c r="H123" s="34">
        <v>0.1</v>
      </c>
      <c r="I123" s="8">
        <v>42</v>
      </c>
      <c r="J123" s="42"/>
      <c r="K123" s="54" t="s">
        <v>26</v>
      </c>
      <c r="L123" s="14" t="s">
        <v>61</v>
      </c>
      <c r="M123" s="8">
        <v>50</v>
      </c>
      <c r="N123" s="34">
        <v>0.6</v>
      </c>
      <c r="O123" s="34">
        <v>3.05</v>
      </c>
      <c r="P123" s="34">
        <v>3.3</v>
      </c>
      <c r="Q123" s="34">
        <v>43.2</v>
      </c>
      <c r="R123" s="34">
        <v>0.24</v>
      </c>
      <c r="S123" s="8">
        <v>42</v>
      </c>
      <c r="T123" s="48"/>
    </row>
    <row r="124" spans="1:20" ht="37.5">
      <c r="A124" s="55"/>
      <c r="B124" s="14" t="s">
        <v>62</v>
      </c>
      <c r="C124" s="8">
        <v>120</v>
      </c>
      <c r="D124" s="34">
        <v>7.28</v>
      </c>
      <c r="E124" s="34">
        <v>5.9</v>
      </c>
      <c r="F124" s="34">
        <v>39.9</v>
      </c>
      <c r="G124" s="34">
        <v>242.4</v>
      </c>
      <c r="H124" s="34">
        <v>0.06</v>
      </c>
      <c r="I124" s="8">
        <v>203</v>
      </c>
      <c r="J124" s="43"/>
      <c r="K124" s="55"/>
      <c r="L124" s="14" t="s">
        <v>62</v>
      </c>
      <c r="M124" s="8">
        <v>150</v>
      </c>
      <c r="N124" s="34">
        <v>9.1</v>
      </c>
      <c r="O124" s="34">
        <v>7.47</v>
      </c>
      <c r="P124" s="34">
        <v>49.86</v>
      </c>
      <c r="Q124" s="34">
        <v>303</v>
      </c>
      <c r="R124" s="34">
        <v>0.08</v>
      </c>
      <c r="S124" s="8">
        <v>203</v>
      </c>
      <c r="T124" s="48"/>
    </row>
    <row r="125" spans="1:20" ht="37.5">
      <c r="A125" s="55"/>
      <c r="B125" s="15" t="s">
        <v>63</v>
      </c>
      <c r="C125" s="16">
        <v>30</v>
      </c>
      <c r="D125" s="38">
        <v>0.6</v>
      </c>
      <c r="E125" s="38">
        <v>1.4</v>
      </c>
      <c r="F125" s="38">
        <v>3.97</v>
      </c>
      <c r="G125" s="38">
        <v>30.45</v>
      </c>
      <c r="H125" s="38">
        <v>0.09</v>
      </c>
      <c r="I125" s="8">
        <v>369</v>
      </c>
      <c r="J125" s="43"/>
      <c r="K125" s="55"/>
      <c r="L125" s="15" t="s">
        <v>63</v>
      </c>
      <c r="M125" s="16">
        <v>30</v>
      </c>
      <c r="N125" s="38">
        <v>0.6</v>
      </c>
      <c r="O125" s="38">
        <v>1.4</v>
      </c>
      <c r="P125" s="38">
        <v>3.97</v>
      </c>
      <c r="Q125" s="38">
        <v>30.45</v>
      </c>
      <c r="R125" s="38">
        <v>0.09</v>
      </c>
      <c r="S125" s="8">
        <v>369</v>
      </c>
      <c r="T125" s="48"/>
    </row>
    <row r="126" spans="1:20" ht="37.5">
      <c r="A126" s="55"/>
      <c r="B126" s="14" t="s">
        <v>141</v>
      </c>
      <c r="C126" s="8">
        <v>150</v>
      </c>
      <c r="D126" s="34">
        <v>0.1</v>
      </c>
      <c r="E126" s="34">
        <v>0.01</v>
      </c>
      <c r="F126" s="34">
        <v>12.2</v>
      </c>
      <c r="G126" s="34">
        <v>49.5</v>
      </c>
      <c r="H126" s="34">
        <v>2.8</v>
      </c>
      <c r="I126" s="8">
        <v>412</v>
      </c>
      <c r="J126" s="43"/>
      <c r="K126" s="55"/>
      <c r="L126" s="14" t="s">
        <v>141</v>
      </c>
      <c r="M126" s="8">
        <v>180</v>
      </c>
      <c r="N126" s="34">
        <v>0.12</v>
      </c>
      <c r="O126" s="34">
        <v>0.02</v>
      </c>
      <c r="P126" s="34">
        <v>12.2</v>
      </c>
      <c r="Q126" s="34">
        <v>49.5</v>
      </c>
      <c r="R126" s="34">
        <v>3</v>
      </c>
      <c r="S126" s="8">
        <v>412</v>
      </c>
      <c r="T126" s="48"/>
    </row>
    <row r="127" spans="1:20" ht="18.75">
      <c r="A127" s="56"/>
      <c r="B127" s="11" t="s">
        <v>17</v>
      </c>
      <c r="C127" s="10">
        <f aca="true" t="shared" si="40" ref="C127:H127">SUM(C123:C126)</f>
        <v>330</v>
      </c>
      <c r="D127" s="35">
        <f t="shared" si="40"/>
        <v>8.38</v>
      </c>
      <c r="E127" s="35">
        <f t="shared" si="40"/>
        <v>9.11</v>
      </c>
      <c r="F127" s="35">
        <f t="shared" si="40"/>
        <v>57.97</v>
      </c>
      <c r="G127" s="35">
        <f t="shared" si="40"/>
        <v>348.25</v>
      </c>
      <c r="H127" s="35">
        <f t="shared" si="40"/>
        <v>3.05</v>
      </c>
      <c r="I127" s="8" t="s">
        <v>15</v>
      </c>
      <c r="J127" s="44"/>
      <c r="K127" s="56"/>
      <c r="L127" s="11" t="s">
        <v>17</v>
      </c>
      <c r="M127" s="10">
        <f aca="true" t="shared" si="41" ref="M127:R127">SUM(M123:M126)</f>
        <v>410</v>
      </c>
      <c r="N127" s="35">
        <f t="shared" si="41"/>
        <v>10.419999999999998</v>
      </c>
      <c r="O127" s="35">
        <f t="shared" si="41"/>
        <v>11.94</v>
      </c>
      <c r="P127" s="35">
        <f t="shared" si="41"/>
        <v>69.33</v>
      </c>
      <c r="Q127" s="35">
        <f t="shared" si="41"/>
        <v>426.15</v>
      </c>
      <c r="R127" s="35">
        <f t="shared" si="41"/>
        <v>3.41</v>
      </c>
      <c r="S127" s="8" t="s">
        <v>15</v>
      </c>
      <c r="T127" s="48"/>
    </row>
    <row r="128" spans="1:20" ht="18.75" customHeight="1">
      <c r="A128" s="57" t="s">
        <v>58</v>
      </c>
      <c r="B128" s="58"/>
      <c r="C128" s="10">
        <f aca="true" t="shared" si="42" ref="C128:H128">C127+C122+C119+C112+C110</f>
        <v>1465</v>
      </c>
      <c r="D128" s="35">
        <f t="shared" si="42"/>
        <v>39.94</v>
      </c>
      <c r="E128" s="35">
        <f t="shared" si="42"/>
        <v>43.48</v>
      </c>
      <c r="F128" s="35">
        <f t="shared" si="42"/>
        <v>205.03</v>
      </c>
      <c r="G128" s="35">
        <f t="shared" si="42"/>
        <v>1374.35</v>
      </c>
      <c r="H128" s="35">
        <f t="shared" si="42"/>
        <v>35.63</v>
      </c>
      <c r="I128" s="8" t="s">
        <v>15</v>
      </c>
      <c r="J128" s="45"/>
      <c r="K128" s="57" t="s">
        <v>58</v>
      </c>
      <c r="L128" s="58"/>
      <c r="M128" s="10">
        <f aca="true" t="shared" si="43" ref="M128:R128">M127+M122+M119+M112+M110</f>
        <v>1815</v>
      </c>
      <c r="N128" s="35">
        <f t="shared" si="43"/>
        <v>49.33</v>
      </c>
      <c r="O128" s="35">
        <f t="shared" si="43"/>
        <v>53.989999999999995</v>
      </c>
      <c r="P128" s="35">
        <f t="shared" si="43"/>
        <v>248.33999999999997</v>
      </c>
      <c r="Q128" s="35">
        <f t="shared" si="43"/>
        <v>1678.9499999999998</v>
      </c>
      <c r="R128" s="35">
        <f t="shared" si="43"/>
        <v>44.72</v>
      </c>
      <c r="S128" s="8" t="s">
        <v>15</v>
      </c>
      <c r="T128" s="48"/>
    </row>
    <row r="129" spans="1:18" ht="18.75">
      <c r="A129" s="12"/>
      <c r="B129" s="12"/>
      <c r="C129" s="12"/>
      <c r="D129" s="52"/>
      <c r="E129" s="52"/>
      <c r="F129" s="52"/>
      <c r="G129" s="52"/>
      <c r="H129" s="52"/>
      <c r="K129" s="12"/>
      <c r="L129" s="12"/>
      <c r="M129" s="12"/>
      <c r="N129" s="52"/>
      <c r="O129" s="52"/>
      <c r="P129" s="52"/>
      <c r="Q129" s="52"/>
      <c r="R129" s="52"/>
    </row>
    <row r="130" spans="1:13" ht="18.75">
      <c r="A130" s="1" t="s">
        <v>65</v>
      </c>
      <c r="B130" s="1" t="s">
        <v>1</v>
      </c>
      <c r="C130" s="2" t="s">
        <v>102</v>
      </c>
      <c r="K130" s="1" t="s">
        <v>65</v>
      </c>
      <c r="L130" s="1" t="s">
        <v>1</v>
      </c>
      <c r="M130" s="2" t="s">
        <v>171</v>
      </c>
    </row>
    <row r="131" spans="1:20" ht="18.75">
      <c r="A131" s="76" t="s">
        <v>101</v>
      </c>
      <c r="B131" s="76"/>
      <c r="C131" s="76"/>
      <c r="D131" s="76"/>
      <c r="H131" s="51" t="s">
        <v>2</v>
      </c>
      <c r="I131" s="3"/>
      <c r="J131" s="3"/>
      <c r="K131" s="76" t="s">
        <v>101</v>
      </c>
      <c r="L131" s="76"/>
      <c r="M131" s="76"/>
      <c r="N131" s="76"/>
      <c r="R131" s="51" t="s">
        <v>2</v>
      </c>
      <c r="S131" s="3"/>
      <c r="T131" s="3"/>
    </row>
    <row r="132" spans="1:20" ht="18.75">
      <c r="A132" s="4"/>
      <c r="C132" s="5"/>
      <c r="H132" s="51" t="s">
        <v>31</v>
      </c>
      <c r="I132" s="3"/>
      <c r="J132" s="3"/>
      <c r="K132" s="4"/>
      <c r="M132" s="5"/>
      <c r="R132" s="51" t="s">
        <v>31</v>
      </c>
      <c r="S132" s="3"/>
      <c r="T132" s="3"/>
    </row>
    <row r="133" spans="1:11" ht="18.75">
      <c r="A133" s="4"/>
      <c r="K133" s="4"/>
    </row>
    <row r="134" spans="1:20" s="6" customFormat="1" ht="18.75">
      <c r="A134" s="67" t="s">
        <v>3</v>
      </c>
      <c r="B134" s="67" t="s">
        <v>84</v>
      </c>
      <c r="C134" s="62" t="s">
        <v>4</v>
      </c>
      <c r="D134" s="70" t="s">
        <v>6</v>
      </c>
      <c r="E134" s="71"/>
      <c r="F134" s="72"/>
      <c r="G134" s="59" t="s">
        <v>7</v>
      </c>
      <c r="H134" s="59" t="s">
        <v>8</v>
      </c>
      <c r="I134" s="62" t="s">
        <v>82</v>
      </c>
      <c r="J134" s="39"/>
      <c r="K134" s="67" t="s">
        <v>3</v>
      </c>
      <c r="L134" s="67" t="s">
        <v>84</v>
      </c>
      <c r="M134" s="62" t="s">
        <v>4</v>
      </c>
      <c r="N134" s="70" t="s">
        <v>6</v>
      </c>
      <c r="O134" s="71"/>
      <c r="P134" s="72"/>
      <c r="Q134" s="59" t="s">
        <v>7</v>
      </c>
      <c r="R134" s="59" t="s">
        <v>8</v>
      </c>
      <c r="S134" s="62" t="s">
        <v>82</v>
      </c>
      <c r="T134" s="47"/>
    </row>
    <row r="135" spans="1:20" s="6" customFormat="1" ht="18.75">
      <c r="A135" s="68"/>
      <c r="B135" s="68"/>
      <c r="C135" s="63" t="s">
        <v>5</v>
      </c>
      <c r="D135" s="73"/>
      <c r="E135" s="74"/>
      <c r="F135" s="75"/>
      <c r="G135" s="60"/>
      <c r="H135" s="60"/>
      <c r="I135" s="63"/>
      <c r="J135" s="40"/>
      <c r="K135" s="68"/>
      <c r="L135" s="68"/>
      <c r="M135" s="63" t="s">
        <v>5</v>
      </c>
      <c r="N135" s="73"/>
      <c r="O135" s="74"/>
      <c r="P135" s="75"/>
      <c r="Q135" s="60"/>
      <c r="R135" s="60"/>
      <c r="S135" s="63"/>
      <c r="T135" s="47"/>
    </row>
    <row r="136" spans="1:20" s="6" customFormat="1" ht="18.75">
      <c r="A136" s="68"/>
      <c r="B136" s="68"/>
      <c r="C136" s="63"/>
      <c r="D136" s="65" t="s">
        <v>9</v>
      </c>
      <c r="E136" s="65" t="s">
        <v>10</v>
      </c>
      <c r="F136" s="65" t="s">
        <v>11</v>
      </c>
      <c r="G136" s="60"/>
      <c r="H136" s="60"/>
      <c r="I136" s="63"/>
      <c r="J136" s="40"/>
      <c r="K136" s="68"/>
      <c r="L136" s="68"/>
      <c r="M136" s="63"/>
      <c r="N136" s="65" t="s">
        <v>9</v>
      </c>
      <c r="O136" s="65" t="s">
        <v>10</v>
      </c>
      <c r="P136" s="65" t="s">
        <v>11</v>
      </c>
      <c r="Q136" s="60"/>
      <c r="R136" s="60"/>
      <c r="S136" s="63"/>
      <c r="T136" s="47"/>
    </row>
    <row r="137" spans="1:20" s="6" customFormat="1" ht="18.75">
      <c r="A137" s="69"/>
      <c r="B137" s="69"/>
      <c r="C137" s="64"/>
      <c r="D137" s="66"/>
      <c r="E137" s="66"/>
      <c r="F137" s="66"/>
      <c r="G137" s="61"/>
      <c r="H137" s="61"/>
      <c r="I137" s="64"/>
      <c r="J137" s="41"/>
      <c r="K137" s="69"/>
      <c r="L137" s="69"/>
      <c r="M137" s="64"/>
      <c r="N137" s="66"/>
      <c r="O137" s="66"/>
      <c r="P137" s="66"/>
      <c r="Q137" s="61"/>
      <c r="R137" s="61"/>
      <c r="S137" s="64"/>
      <c r="T137" s="47"/>
    </row>
    <row r="138" spans="1:20" ht="56.25">
      <c r="A138" s="54" t="s">
        <v>12</v>
      </c>
      <c r="B138" s="14" t="s">
        <v>67</v>
      </c>
      <c r="C138" s="8">
        <v>150</v>
      </c>
      <c r="D138" s="34">
        <v>2.2</v>
      </c>
      <c r="E138" s="34">
        <v>3.7</v>
      </c>
      <c r="F138" s="34">
        <v>27.2</v>
      </c>
      <c r="G138" s="34">
        <v>150.9</v>
      </c>
      <c r="H138" s="34" t="s">
        <v>15</v>
      </c>
      <c r="I138" s="8">
        <v>182</v>
      </c>
      <c r="J138" s="42"/>
      <c r="K138" s="54" t="s">
        <v>12</v>
      </c>
      <c r="L138" s="14" t="s">
        <v>67</v>
      </c>
      <c r="M138" s="8">
        <v>200</v>
      </c>
      <c r="N138" s="34">
        <v>2.9</v>
      </c>
      <c r="O138" s="34">
        <v>4.95</v>
      </c>
      <c r="P138" s="34">
        <v>36.2</v>
      </c>
      <c r="Q138" s="34">
        <v>201.25</v>
      </c>
      <c r="R138" s="34" t="s">
        <v>15</v>
      </c>
      <c r="S138" s="8">
        <v>182</v>
      </c>
      <c r="T138" s="48"/>
    </row>
    <row r="139" spans="1:20" ht="37.5">
      <c r="A139" s="55"/>
      <c r="B139" s="14" t="s">
        <v>48</v>
      </c>
      <c r="C139" s="8">
        <v>150</v>
      </c>
      <c r="D139" s="34">
        <v>2.9</v>
      </c>
      <c r="E139" s="34">
        <v>2.4</v>
      </c>
      <c r="F139" s="34">
        <v>14.4</v>
      </c>
      <c r="G139" s="34">
        <v>91</v>
      </c>
      <c r="H139" s="34" t="s">
        <v>15</v>
      </c>
      <c r="I139" s="8">
        <v>414</v>
      </c>
      <c r="J139" s="43"/>
      <c r="K139" s="55"/>
      <c r="L139" s="14" t="s">
        <v>48</v>
      </c>
      <c r="M139" s="8">
        <v>180</v>
      </c>
      <c r="N139" s="34">
        <v>2.9</v>
      </c>
      <c r="O139" s="34">
        <v>2.4</v>
      </c>
      <c r="P139" s="34">
        <v>14.4</v>
      </c>
      <c r="Q139" s="34">
        <v>91</v>
      </c>
      <c r="R139" s="34" t="s">
        <v>15</v>
      </c>
      <c r="S139" s="8">
        <v>414</v>
      </c>
      <c r="T139" s="48"/>
    </row>
    <row r="140" spans="1:20" ht="18.75">
      <c r="A140" s="55"/>
      <c r="B140" s="14" t="s">
        <v>14</v>
      </c>
      <c r="C140" s="8">
        <v>40</v>
      </c>
      <c r="D140" s="34">
        <v>2.68</v>
      </c>
      <c r="E140" s="34">
        <v>0.4</v>
      </c>
      <c r="F140" s="34">
        <v>20</v>
      </c>
      <c r="G140" s="34">
        <v>96</v>
      </c>
      <c r="H140" s="34" t="s">
        <v>15</v>
      </c>
      <c r="I140" s="8" t="s">
        <v>15</v>
      </c>
      <c r="J140" s="43"/>
      <c r="K140" s="55"/>
      <c r="L140" s="14" t="s">
        <v>14</v>
      </c>
      <c r="M140" s="8">
        <v>40</v>
      </c>
      <c r="N140" s="34">
        <v>2.68</v>
      </c>
      <c r="O140" s="34">
        <v>0.4</v>
      </c>
      <c r="P140" s="34">
        <v>20</v>
      </c>
      <c r="Q140" s="34">
        <v>96</v>
      </c>
      <c r="R140" s="34" t="s">
        <v>15</v>
      </c>
      <c r="S140" s="8" t="s">
        <v>15</v>
      </c>
      <c r="T140" s="48"/>
    </row>
    <row r="141" spans="1:20" ht="18.75">
      <c r="A141" s="55"/>
      <c r="B141" s="14" t="s">
        <v>49</v>
      </c>
      <c r="C141" s="8">
        <v>5</v>
      </c>
      <c r="D141" s="34">
        <v>0.02</v>
      </c>
      <c r="E141" s="34">
        <v>3.6</v>
      </c>
      <c r="F141" s="34">
        <v>0.04</v>
      </c>
      <c r="G141" s="34">
        <v>33</v>
      </c>
      <c r="H141" s="34" t="s">
        <v>15</v>
      </c>
      <c r="I141" s="8">
        <v>6</v>
      </c>
      <c r="J141" s="43"/>
      <c r="K141" s="55"/>
      <c r="L141" s="14" t="s">
        <v>49</v>
      </c>
      <c r="M141" s="8">
        <v>10</v>
      </c>
      <c r="N141" s="34">
        <v>0.08</v>
      </c>
      <c r="O141" s="34">
        <v>7.24</v>
      </c>
      <c r="P141" s="34">
        <v>0.13</v>
      </c>
      <c r="Q141" s="34">
        <v>86</v>
      </c>
      <c r="R141" s="34" t="s">
        <v>15</v>
      </c>
      <c r="S141" s="8">
        <v>6</v>
      </c>
      <c r="T141" s="48"/>
    </row>
    <row r="142" spans="1:20" ht="18.75">
      <c r="A142" s="56"/>
      <c r="B142" s="9" t="s">
        <v>17</v>
      </c>
      <c r="C142" s="13">
        <f aca="true" t="shared" si="44" ref="C142:H142">SUM(C138:C141)</f>
        <v>345</v>
      </c>
      <c r="D142" s="35">
        <f t="shared" si="44"/>
        <v>7.799999999999999</v>
      </c>
      <c r="E142" s="35">
        <f t="shared" si="44"/>
        <v>10.1</v>
      </c>
      <c r="F142" s="35">
        <f t="shared" si="44"/>
        <v>61.64</v>
      </c>
      <c r="G142" s="35">
        <f t="shared" si="44"/>
        <v>370.9</v>
      </c>
      <c r="H142" s="35">
        <f t="shared" si="44"/>
        <v>0</v>
      </c>
      <c r="I142" s="8" t="s">
        <v>15</v>
      </c>
      <c r="J142" s="44"/>
      <c r="K142" s="56"/>
      <c r="L142" s="9" t="s">
        <v>17</v>
      </c>
      <c r="M142" s="13">
        <f aca="true" t="shared" si="45" ref="M142:R142">SUM(M138:M141)</f>
        <v>430</v>
      </c>
      <c r="N142" s="35">
        <f t="shared" si="45"/>
        <v>8.56</v>
      </c>
      <c r="O142" s="35">
        <f t="shared" si="45"/>
        <v>14.99</v>
      </c>
      <c r="P142" s="35">
        <f t="shared" si="45"/>
        <v>70.72999999999999</v>
      </c>
      <c r="Q142" s="35">
        <f t="shared" si="45"/>
        <v>474.25</v>
      </c>
      <c r="R142" s="35">
        <f t="shared" si="45"/>
        <v>0</v>
      </c>
      <c r="S142" s="8" t="s">
        <v>15</v>
      </c>
      <c r="T142" s="48"/>
    </row>
    <row r="143" spans="1:20" ht="93.75">
      <c r="A143" s="54" t="s">
        <v>18</v>
      </c>
      <c r="B143" s="7" t="s">
        <v>19</v>
      </c>
      <c r="C143" s="8">
        <v>100</v>
      </c>
      <c r="D143" s="34">
        <v>0.5</v>
      </c>
      <c r="E143" s="34" t="s">
        <v>15</v>
      </c>
      <c r="F143" s="34">
        <v>10.1</v>
      </c>
      <c r="G143" s="34">
        <v>42.4</v>
      </c>
      <c r="H143" s="34">
        <v>2</v>
      </c>
      <c r="I143" s="8">
        <v>418</v>
      </c>
      <c r="J143" s="42"/>
      <c r="K143" s="54" t="s">
        <v>18</v>
      </c>
      <c r="L143" s="7" t="s">
        <v>19</v>
      </c>
      <c r="M143" s="8">
        <v>100</v>
      </c>
      <c r="N143" s="34">
        <v>0.5</v>
      </c>
      <c r="O143" s="34" t="s">
        <v>15</v>
      </c>
      <c r="P143" s="34">
        <v>10.1</v>
      </c>
      <c r="Q143" s="34">
        <v>42.4</v>
      </c>
      <c r="R143" s="34">
        <v>2</v>
      </c>
      <c r="S143" s="8">
        <v>418</v>
      </c>
      <c r="T143" s="48"/>
    </row>
    <row r="144" spans="1:20" ht="23.25" customHeight="1">
      <c r="A144" s="55"/>
      <c r="B144" s="7" t="s">
        <v>203</v>
      </c>
      <c r="C144" s="8">
        <v>100</v>
      </c>
      <c r="D144" s="34">
        <v>0.4</v>
      </c>
      <c r="E144" s="34">
        <v>0.4</v>
      </c>
      <c r="F144" s="34">
        <v>9.8</v>
      </c>
      <c r="G144" s="34">
        <v>44</v>
      </c>
      <c r="H144" s="34">
        <v>10</v>
      </c>
      <c r="I144" s="8">
        <v>368</v>
      </c>
      <c r="J144" s="42"/>
      <c r="K144" s="55"/>
      <c r="L144" s="7" t="s">
        <v>203</v>
      </c>
      <c r="M144" s="8">
        <v>100</v>
      </c>
      <c r="N144" s="34">
        <v>0.4</v>
      </c>
      <c r="O144" s="34">
        <v>0.4</v>
      </c>
      <c r="P144" s="34">
        <v>9.8</v>
      </c>
      <c r="Q144" s="34">
        <v>44</v>
      </c>
      <c r="R144" s="34">
        <v>10</v>
      </c>
      <c r="S144" s="8">
        <v>368</v>
      </c>
      <c r="T144" s="48"/>
    </row>
    <row r="145" spans="1:20" ht="18.75">
      <c r="A145" s="56"/>
      <c r="B145" s="9" t="s">
        <v>17</v>
      </c>
      <c r="C145" s="10">
        <f aca="true" t="shared" si="46" ref="C145:H145">SUM(C143:C144)</f>
        <v>200</v>
      </c>
      <c r="D145" s="35">
        <f t="shared" si="46"/>
        <v>0.9</v>
      </c>
      <c r="E145" s="35">
        <f t="shared" si="46"/>
        <v>0.4</v>
      </c>
      <c r="F145" s="35">
        <f t="shared" si="46"/>
        <v>19.9</v>
      </c>
      <c r="G145" s="35">
        <f t="shared" si="46"/>
        <v>86.4</v>
      </c>
      <c r="H145" s="35">
        <f t="shared" si="46"/>
        <v>12</v>
      </c>
      <c r="I145" s="8" t="s">
        <v>15</v>
      </c>
      <c r="J145" s="44"/>
      <c r="K145" s="56"/>
      <c r="L145" s="9" t="s">
        <v>17</v>
      </c>
      <c r="M145" s="10">
        <f aca="true" t="shared" si="47" ref="M145:R145">SUM(M143:M144)</f>
        <v>200</v>
      </c>
      <c r="N145" s="35">
        <f t="shared" si="47"/>
        <v>0.9</v>
      </c>
      <c r="O145" s="35">
        <f t="shared" si="47"/>
        <v>0.4</v>
      </c>
      <c r="P145" s="35">
        <f t="shared" si="47"/>
        <v>19.9</v>
      </c>
      <c r="Q145" s="35">
        <f t="shared" si="47"/>
        <v>86.4</v>
      </c>
      <c r="R145" s="35">
        <f t="shared" si="47"/>
        <v>12</v>
      </c>
      <c r="S145" s="8" t="s">
        <v>15</v>
      </c>
      <c r="T145" s="48"/>
    </row>
    <row r="146" spans="1:20" ht="37.5">
      <c r="A146" s="54" t="s">
        <v>20</v>
      </c>
      <c r="B146" s="14" t="s">
        <v>69</v>
      </c>
      <c r="C146" s="8">
        <v>30</v>
      </c>
      <c r="D146" s="34">
        <v>0.3</v>
      </c>
      <c r="E146" s="34">
        <v>3</v>
      </c>
      <c r="F146" s="34">
        <v>2.5</v>
      </c>
      <c r="G146" s="34">
        <v>38.3</v>
      </c>
      <c r="H146" s="34">
        <v>2.3</v>
      </c>
      <c r="I146" s="8">
        <v>42</v>
      </c>
      <c r="J146" s="42"/>
      <c r="K146" s="54" t="s">
        <v>20</v>
      </c>
      <c r="L146" s="14" t="s">
        <v>69</v>
      </c>
      <c r="M146" s="8">
        <v>50</v>
      </c>
      <c r="N146" s="34">
        <v>0.5</v>
      </c>
      <c r="O146" s="34">
        <v>5</v>
      </c>
      <c r="P146" s="34">
        <v>4.1</v>
      </c>
      <c r="Q146" s="34">
        <v>63.9</v>
      </c>
      <c r="R146" s="34">
        <v>3.8</v>
      </c>
      <c r="S146" s="8">
        <v>42</v>
      </c>
      <c r="T146" s="48"/>
    </row>
    <row r="147" spans="1:20" ht="18.75">
      <c r="A147" s="55"/>
      <c r="B147" s="14" t="s">
        <v>70</v>
      </c>
      <c r="C147" s="8">
        <v>150</v>
      </c>
      <c r="D147" s="34">
        <v>3.15</v>
      </c>
      <c r="E147" s="34">
        <v>3.3</v>
      </c>
      <c r="F147" s="34">
        <v>13.4</v>
      </c>
      <c r="G147" s="34">
        <v>96.2</v>
      </c>
      <c r="H147" s="34">
        <v>5.7</v>
      </c>
      <c r="I147" s="8">
        <v>101</v>
      </c>
      <c r="J147" s="43"/>
      <c r="K147" s="55"/>
      <c r="L147" s="14" t="s">
        <v>70</v>
      </c>
      <c r="M147" s="8">
        <v>200</v>
      </c>
      <c r="N147" s="34">
        <v>4.2</v>
      </c>
      <c r="O147" s="34">
        <v>4.45</v>
      </c>
      <c r="P147" s="34">
        <v>17.9</v>
      </c>
      <c r="Q147" s="34">
        <v>128.3</v>
      </c>
      <c r="R147" s="34">
        <v>7.6</v>
      </c>
      <c r="S147" s="8">
        <v>101</v>
      </c>
      <c r="T147" s="48"/>
    </row>
    <row r="148" spans="1:20" ht="37.5">
      <c r="A148" s="55"/>
      <c r="B148" s="14" t="s">
        <v>71</v>
      </c>
      <c r="C148" s="8">
        <v>60</v>
      </c>
      <c r="D148" s="34">
        <v>11.2</v>
      </c>
      <c r="E148" s="34">
        <v>2.5</v>
      </c>
      <c r="F148" s="34">
        <v>9.4</v>
      </c>
      <c r="G148" s="34">
        <v>105.8</v>
      </c>
      <c r="H148" s="34" t="s">
        <v>15</v>
      </c>
      <c r="I148" s="8">
        <v>322</v>
      </c>
      <c r="J148" s="43"/>
      <c r="K148" s="55"/>
      <c r="L148" s="14" t="s">
        <v>71</v>
      </c>
      <c r="M148" s="8">
        <v>70</v>
      </c>
      <c r="N148" s="34">
        <v>13.1</v>
      </c>
      <c r="O148" s="34">
        <v>2.9</v>
      </c>
      <c r="P148" s="34">
        <v>11</v>
      </c>
      <c r="Q148" s="34">
        <v>123.4</v>
      </c>
      <c r="R148" s="34" t="s">
        <v>15</v>
      </c>
      <c r="S148" s="8">
        <v>322</v>
      </c>
      <c r="T148" s="48"/>
    </row>
    <row r="149" spans="1:20" ht="37.5">
      <c r="A149" s="55"/>
      <c r="B149" s="14" t="s">
        <v>229</v>
      </c>
      <c r="C149" s="8">
        <v>120</v>
      </c>
      <c r="D149" s="34">
        <v>2.2</v>
      </c>
      <c r="E149" s="34">
        <v>4.9</v>
      </c>
      <c r="F149" s="34">
        <v>12.7</v>
      </c>
      <c r="G149" s="34">
        <v>103.1</v>
      </c>
      <c r="H149" s="34">
        <v>8.8</v>
      </c>
      <c r="I149" s="17">
        <v>362</v>
      </c>
      <c r="J149" s="46"/>
      <c r="K149" s="55"/>
      <c r="L149" s="14" t="s">
        <v>229</v>
      </c>
      <c r="M149" s="8">
        <v>150</v>
      </c>
      <c r="N149" s="34">
        <v>2.7</v>
      </c>
      <c r="O149" s="34">
        <v>6.1</v>
      </c>
      <c r="P149" s="34">
        <v>15.84</v>
      </c>
      <c r="Q149" s="34">
        <v>128.85</v>
      </c>
      <c r="R149" s="34">
        <v>11.06</v>
      </c>
      <c r="S149" s="17">
        <v>362</v>
      </c>
      <c r="T149" s="49"/>
    </row>
    <row r="150" spans="1:20" ht="37.5">
      <c r="A150" s="55"/>
      <c r="B150" s="7" t="s">
        <v>52</v>
      </c>
      <c r="C150" s="8">
        <v>150</v>
      </c>
      <c r="D150" s="34">
        <v>0.3</v>
      </c>
      <c r="E150" s="34">
        <v>0</v>
      </c>
      <c r="F150" s="34">
        <v>20.8</v>
      </c>
      <c r="G150" s="34">
        <v>85.8</v>
      </c>
      <c r="H150" s="34">
        <v>0.3</v>
      </c>
      <c r="I150" s="8">
        <v>394</v>
      </c>
      <c r="J150" s="43"/>
      <c r="K150" s="55"/>
      <c r="L150" s="7" t="s">
        <v>52</v>
      </c>
      <c r="M150" s="8">
        <v>180</v>
      </c>
      <c r="N150" s="34">
        <v>0.4</v>
      </c>
      <c r="O150" s="34">
        <v>0</v>
      </c>
      <c r="P150" s="34">
        <v>25</v>
      </c>
      <c r="Q150" s="34">
        <v>103</v>
      </c>
      <c r="R150" s="34">
        <v>0.36</v>
      </c>
      <c r="S150" s="8">
        <v>394</v>
      </c>
      <c r="T150" s="48"/>
    </row>
    <row r="151" spans="1:20" ht="18.75">
      <c r="A151" s="55"/>
      <c r="B151" s="14" t="s">
        <v>23</v>
      </c>
      <c r="C151" s="8">
        <v>20</v>
      </c>
      <c r="D151" s="34">
        <v>1.32</v>
      </c>
      <c r="E151" s="34">
        <v>0.24</v>
      </c>
      <c r="F151" s="34">
        <v>6.8</v>
      </c>
      <c r="G151" s="34">
        <v>34.1</v>
      </c>
      <c r="H151" s="34" t="s">
        <v>15</v>
      </c>
      <c r="I151" s="8" t="s">
        <v>15</v>
      </c>
      <c r="J151" s="43"/>
      <c r="K151" s="55"/>
      <c r="L151" s="14" t="s">
        <v>23</v>
      </c>
      <c r="M151" s="8">
        <v>40</v>
      </c>
      <c r="N151" s="34">
        <v>2.64</v>
      </c>
      <c r="O151" s="34">
        <v>0.48</v>
      </c>
      <c r="P151" s="34">
        <v>13.6</v>
      </c>
      <c r="Q151" s="34">
        <v>68.2</v>
      </c>
      <c r="R151" s="34" t="s">
        <v>15</v>
      </c>
      <c r="S151" s="8" t="s">
        <v>15</v>
      </c>
      <c r="T151" s="48"/>
    </row>
    <row r="152" spans="1:20" ht="18.75">
      <c r="A152" s="56"/>
      <c r="B152" s="9" t="s">
        <v>17</v>
      </c>
      <c r="C152" s="10">
        <f aca="true" t="shared" si="48" ref="C152:H152">SUM(C146:C151)</f>
        <v>530</v>
      </c>
      <c r="D152" s="35">
        <f t="shared" si="48"/>
        <v>18.47</v>
      </c>
      <c r="E152" s="35">
        <f t="shared" si="48"/>
        <v>13.940000000000001</v>
      </c>
      <c r="F152" s="35">
        <f t="shared" si="48"/>
        <v>65.6</v>
      </c>
      <c r="G152" s="35">
        <f t="shared" si="48"/>
        <v>463.3</v>
      </c>
      <c r="H152" s="35">
        <f t="shared" si="48"/>
        <v>17.1</v>
      </c>
      <c r="I152" s="8" t="s">
        <v>15</v>
      </c>
      <c r="J152" s="44"/>
      <c r="K152" s="56"/>
      <c r="L152" s="9" t="s">
        <v>17</v>
      </c>
      <c r="M152" s="10">
        <f aca="true" t="shared" si="49" ref="M152:R152">SUM(M146:M151)</f>
        <v>690</v>
      </c>
      <c r="N152" s="35">
        <f t="shared" si="49"/>
        <v>23.54</v>
      </c>
      <c r="O152" s="35">
        <f t="shared" si="49"/>
        <v>18.93</v>
      </c>
      <c r="P152" s="35">
        <f t="shared" si="49"/>
        <v>87.44</v>
      </c>
      <c r="Q152" s="35">
        <f t="shared" si="49"/>
        <v>615.6500000000001</v>
      </c>
      <c r="R152" s="35">
        <f t="shared" si="49"/>
        <v>22.82</v>
      </c>
      <c r="S152" s="8" t="s">
        <v>15</v>
      </c>
      <c r="T152" s="48"/>
    </row>
    <row r="153" spans="1:20" ht="37.5">
      <c r="A153" s="54" t="s">
        <v>24</v>
      </c>
      <c r="B153" s="14" t="s">
        <v>25</v>
      </c>
      <c r="C153" s="8">
        <v>150</v>
      </c>
      <c r="D153" s="34">
        <v>4.2</v>
      </c>
      <c r="E153" s="34">
        <v>4.8</v>
      </c>
      <c r="F153" s="34">
        <v>6</v>
      </c>
      <c r="G153" s="34">
        <v>84.2</v>
      </c>
      <c r="H153" s="34">
        <v>1.2</v>
      </c>
      <c r="I153" s="8">
        <v>420</v>
      </c>
      <c r="J153" s="42"/>
      <c r="K153" s="54" t="s">
        <v>24</v>
      </c>
      <c r="L153" s="14" t="s">
        <v>25</v>
      </c>
      <c r="M153" s="8">
        <v>180</v>
      </c>
      <c r="N153" s="34">
        <v>5</v>
      </c>
      <c r="O153" s="34">
        <v>5.7</v>
      </c>
      <c r="P153" s="34">
        <v>7.2</v>
      </c>
      <c r="Q153" s="34">
        <v>101</v>
      </c>
      <c r="R153" s="34">
        <v>1.2</v>
      </c>
      <c r="S153" s="8">
        <v>420</v>
      </c>
      <c r="T153" s="48"/>
    </row>
    <row r="154" spans="1:20" ht="18.75">
      <c r="A154" s="55"/>
      <c r="B154" s="14" t="s">
        <v>14</v>
      </c>
      <c r="C154" s="8">
        <v>40</v>
      </c>
      <c r="D154" s="34">
        <v>2.68</v>
      </c>
      <c r="E154" s="34">
        <v>0.28</v>
      </c>
      <c r="F154" s="34">
        <v>20.12</v>
      </c>
      <c r="G154" s="34">
        <v>96</v>
      </c>
      <c r="H154" s="34" t="s">
        <v>15</v>
      </c>
      <c r="I154" s="8" t="s">
        <v>15</v>
      </c>
      <c r="J154" s="43"/>
      <c r="K154" s="55"/>
      <c r="L154" s="14" t="s">
        <v>14</v>
      </c>
      <c r="M154" s="8">
        <v>40</v>
      </c>
      <c r="N154" s="34">
        <v>2.68</v>
      </c>
      <c r="O154" s="34">
        <v>0.28</v>
      </c>
      <c r="P154" s="34">
        <v>20.12</v>
      </c>
      <c r="Q154" s="34">
        <v>96</v>
      </c>
      <c r="R154" s="34" t="s">
        <v>15</v>
      </c>
      <c r="S154" s="8" t="s">
        <v>15</v>
      </c>
      <c r="T154" s="48"/>
    </row>
    <row r="155" spans="1:20" ht="18.75">
      <c r="A155" s="56"/>
      <c r="B155" s="9" t="s">
        <v>17</v>
      </c>
      <c r="C155" s="10">
        <f aca="true" t="shared" si="50" ref="C155:H155">SUM(C153:C154)</f>
        <v>190</v>
      </c>
      <c r="D155" s="35">
        <f t="shared" si="50"/>
        <v>6.880000000000001</v>
      </c>
      <c r="E155" s="35">
        <f t="shared" si="50"/>
        <v>5.08</v>
      </c>
      <c r="F155" s="35">
        <f t="shared" si="50"/>
        <v>26.12</v>
      </c>
      <c r="G155" s="35">
        <f t="shared" si="50"/>
        <v>180.2</v>
      </c>
      <c r="H155" s="35">
        <f t="shared" si="50"/>
        <v>1.2</v>
      </c>
      <c r="I155" s="8" t="s">
        <v>15</v>
      </c>
      <c r="J155" s="44"/>
      <c r="K155" s="56"/>
      <c r="L155" s="9" t="s">
        <v>17</v>
      </c>
      <c r="M155" s="10">
        <f aca="true" t="shared" si="51" ref="M155:R155">SUM(M153:M154)</f>
        <v>220</v>
      </c>
      <c r="N155" s="35">
        <f t="shared" si="51"/>
        <v>7.68</v>
      </c>
      <c r="O155" s="35">
        <f t="shared" si="51"/>
        <v>5.98</v>
      </c>
      <c r="P155" s="35">
        <f t="shared" si="51"/>
        <v>27.32</v>
      </c>
      <c r="Q155" s="35">
        <f t="shared" si="51"/>
        <v>197</v>
      </c>
      <c r="R155" s="35">
        <f t="shared" si="51"/>
        <v>1.2</v>
      </c>
      <c r="S155" s="8" t="s">
        <v>15</v>
      </c>
      <c r="T155" s="48"/>
    </row>
    <row r="156" spans="1:20" ht="37.5">
      <c r="A156" s="54" t="s">
        <v>26</v>
      </c>
      <c r="B156" s="14" t="s">
        <v>208</v>
      </c>
      <c r="C156" s="8">
        <v>120</v>
      </c>
      <c r="D156" s="34">
        <v>16.33</v>
      </c>
      <c r="E156" s="34">
        <v>12.8</v>
      </c>
      <c r="F156" s="34">
        <v>17.55</v>
      </c>
      <c r="G156" s="34">
        <v>251</v>
      </c>
      <c r="H156" s="34">
        <v>1.59</v>
      </c>
      <c r="I156" s="8">
        <v>240</v>
      </c>
      <c r="J156" s="42"/>
      <c r="K156" s="54" t="s">
        <v>26</v>
      </c>
      <c r="L156" s="14" t="s">
        <v>208</v>
      </c>
      <c r="M156" s="8">
        <v>150</v>
      </c>
      <c r="N156" s="34">
        <v>20.46</v>
      </c>
      <c r="O156" s="34">
        <v>18.09</v>
      </c>
      <c r="P156" s="34">
        <v>22.11</v>
      </c>
      <c r="Q156" s="34">
        <v>333</v>
      </c>
      <c r="R156" s="34">
        <v>2.07</v>
      </c>
      <c r="S156" s="8">
        <v>240</v>
      </c>
      <c r="T156" s="48"/>
    </row>
    <row r="157" spans="1:20" ht="18.75">
      <c r="A157" s="55"/>
      <c r="B157" s="14" t="s">
        <v>215</v>
      </c>
      <c r="C157" s="8">
        <v>30</v>
      </c>
      <c r="D157" s="34">
        <v>0.4</v>
      </c>
      <c r="E157" s="34">
        <v>1.8</v>
      </c>
      <c r="F157" s="34">
        <v>1.98</v>
      </c>
      <c r="G157" s="34">
        <v>25.9</v>
      </c>
      <c r="H157" s="34">
        <v>0.1</v>
      </c>
      <c r="I157" s="8">
        <v>42</v>
      </c>
      <c r="J157" s="43"/>
      <c r="K157" s="55"/>
      <c r="L157" s="14" t="s">
        <v>215</v>
      </c>
      <c r="M157" s="8">
        <v>50</v>
      </c>
      <c r="N157" s="34">
        <v>0.6</v>
      </c>
      <c r="O157" s="34">
        <v>3.05</v>
      </c>
      <c r="P157" s="34">
        <v>3.3</v>
      </c>
      <c r="Q157" s="34">
        <v>43.2</v>
      </c>
      <c r="R157" s="34">
        <v>0.24</v>
      </c>
      <c r="S157" s="8">
        <v>42</v>
      </c>
      <c r="T157" s="48"/>
    </row>
    <row r="158" spans="1:20" ht="37.5">
      <c r="A158" s="55"/>
      <c r="B158" s="14" t="s">
        <v>27</v>
      </c>
      <c r="C158" s="8">
        <v>30</v>
      </c>
      <c r="D158" s="34">
        <v>0.6</v>
      </c>
      <c r="E158" s="34">
        <v>1.4</v>
      </c>
      <c r="F158" s="34">
        <v>3.97</v>
      </c>
      <c r="G158" s="34">
        <v>30.45</v>
      </c>
      <c r="H158" s="34">
        <v>0.09</v>
      </c>
      <c r="I158" s="8">
        <v>369</v>
      </c>
      <c r="J158" s="43"/>
      <c r="K158" s="55"/>
      <c r="L158" s="14" t="s">
        <v>27</v>
      </c>
      <c r="M158" s="8">
        <v>50</v>
      </c>
      <c r="N158" s="34">
        <v>1</v>
      </c>
      <c r="O158" s="34">
        <v>2.33</v>
      </c>
      <c r="P158" s="34">
        <v>6.62</v>
      </c>
      <c r="Q158" s="34">
        <v>50.75</v>
      </c>
      <c r="R158" s="34">
        <v>0.18</v>
      </c>
      <c r="S158" s="8">
        <v>369</v>
      </c>
      <c r="T158" s="48"/>
    </row>
    <row r="159" spans="1:20" ht="18.75">
      <c r="A159" s="55"/>
      <c r="B159" s="14" t="s">
        <v>116</v>
      </c>
      <c r="C159" s="8">
        <v>150</v>
      </c>
      <c r="D159" s="34">
        <v>2.65</v>
      </c>
      <c r="E159" s="34">
        <v>2.33</v>
      </c>
      <c r="F159" s="34">
        <v>11.31</v>
      </c>
      <c r="G159" s="34">
        <v>77</v>
      </c>
      <c r="H159" s="34">
        <v>1.19</v>
      </c>
      <c r="I159" s="8">
        <v>261</v>
      </c>
      <c r="J159" s="43"/>
      <c r="K159" s="55"/>
      <c r="L159" s="14" t="s">
        <v>72</v>
      </c>
      <c r="M159" s="8">
        <v>180</v>
      </c>
      <c r="N159" s="34">
        <v>2.67</v>
      </c>
      <c r="O159" s="34">
        <v>2.34</v>
      </c>
      <c r="P159" s="34">
        <v>14.31</v>
      </c>
      <c r="Q159" s="34">
        <v>2.52</v>
      </c>
      <c r="R159" s="34">
        <v>0.18</v>
      </c>
      <c r="S159" s="8">
        <v>261</v>
      </c>
      <c r="T159" s="48"/>
    </row>
    <row r="160" spans="1:20" ht="18.75">
      <c r="A160" s="56"/>
      <c r="B160" s="11" t="s">
        <v>17</v>
      </c>
      <c r="C160" s="10">
        <f aca="true" t="shared" si="52" ref="C160:H160">SUM(C156:C159)</f>
        <v>330</v>
      </c>
      <c r="D160" s="35">
        <f t="shared" si="52"/>
        <v>19.979999999999997</v>
      </c>
      <c r="E160" s="35">
        <f t="shared" si="52"/>
        <v>18.33</v>
      </c>
      <c r="F160" s="35">
        <f t="shared" si="52"/>
        <v>34.81</v>
      </c>
      <c r="G160" s="35">
        <f t="shared" si="52"/>
        <v>384.34999999999997</v>
      </c>
      <c r="H160" s="35">
        <f t="shared" si="52"/>
        <v>2.97</v>
      </c>
      <c r="I160" s="8" t="s">
        <v>15</v>
      </c>
      <c r="J160" s="44"/>
      <c r="K160" s="56"/>
      <c r="L160" s="11" t="s">
        <v>17</v>
      </c>
      <c r="M160" s="10">
        <f aca="true" t="shared" si="53" ref="M160:R160">SUM(M156:M159)</f>
        <v>430</v>
      </c>
      <c r="N160" s="35">
        <f t="shared" si="53"/>
        <v>24.730000000000004</v>
      </c>
      <c r="O160" s="35">
        <f t="shared" si="53"/>
        <v>25.81</v>
      </c>
      <c r="P160" s="35">
        <f t="shared" si="53"/>
        <v>46.34</v>
      </c>
      <c r="Q160" s="35">
        <f t="shared" si="53"/>
        <v>429.46999999999997</v>
      </c>
      <c r="R160" s="35">
        <f t="shared" si="53"/>
        <v>2.67</v>
      </c>
      <c r="S160" s="8" t="s">
        <v>15</v>
      </c>
      <c r="T160" s="48"/>
    </row>
    <row r="161" spans="1:20" ht="18.75" customHeight="1">
      <c r="A161" s="57" t="s">
        <v>66</v>
      </c>
      <c r="B161" s="58"/>
      <c r="C161" s="10">
        <f aca="true" t="shared" si="54" ref="C161:H161">C160+C155+C152+C145+C142</f>
        <v>1595</v>
      </c>
      <c r="D161" s="35">
        <f t="shared" si="54"/>
        <v>54.029999999999994</v>
      </c>
      <c r="E161" s="35">
        <f t="shared" si="54"/>
        <v>47.849999999999994</v>
      </c>
      <c r="F161" s="35">
        <f t="shared" si="54"/>
        <v>208.07</v>
      </c>
      <c r="G161" s="35">
        <f t="shared" si="54"/>
        <v>1485.15</v>
      </c>
      <c r="H161" s="35">
        <f t="shared" si="54"/>
        <v>33.27</v>
      </c>
      <c r="I161" s="8" t="s">
        <v>15</v>
      </c>
      <c r="J161" s="45"/>
      <c r="K161" s="57" t="s">
        <v>66</v>
      </c>
      <c r="L161" s="58"/>
      <c r="M161" s="10">
        <f aca="true" t="shared" si="55" ref="M161:R161">M160+M155+M152+M145+M142</f>
        <v>1970</v>
      </c>
      <c r="N161" s="35">
        <f t="shared" si="55"/>
        <v>65.41</v>
      </c>
      <c r="O161" s="35">
        <f t="shared" si="55"/>
        <v>66.11</v>
      </c>
      <c r="P161" s="35">
        <f t="shared" si="55"/>
        <v>251.73</v>
      </c>
      <c r="Q161" s="35">
        <f t="shared" si="55"/>
        <v>1802.7700000000002</v>
      </c>
      <c r="R161" s="35">
        <f t="shared" si="55"/>
        <v>38.69</v>
      </c>
      <c r="S161" s="8" t="s">
        <v>15</v>
      </c>
      <c r="T161" s="48"/>
    </row>
    <row r="162" spans="1:20" ht="18.75">
      <c r="A162" s="12"/>
      <c r="B162" s="12"/>
      <c r="C162" s="12"/>
      <c r="D162" s="52"/>
      <c r="E162" s="52"/>
      <c r="F162" s="52"/>
      <c r="G162" s="52"/>
      <c r="H162" s="52"/>
      <c r="I162" s="12"/>
      <c r="J162" s="12"/>
      <c r="K162" s="12"/>
      <c r="L162" s="12"/>
      <c r="M162" s="12"/>
      <c r="N162" s="52"/>
      <c r="O162" s="52"/>
      <c r="P162" s="52"/>
      <c r="Q162" s="52"/>
      <c r="R162" s="52"/>
      <c r="S162" s="12"/>
      <c r="T162" s="12"/>
    </row>
    <row r="163" spans="1:13" ht="18.75">
      <c r="A163" s="1" t="s">
        <v>73</v>
      </c>
      <c r="B163" s="1" t="s">
        <v>83</v>
      </c>
      <c r="C163" s="2" t="s">
        <v>102</v>
      </c>
      <c r="K163" s="1" t="s">
        <v>73</v>
      </c>
      <c r="L163" s="1" t="s">
        <v>83</v>
      </c>
      <c r="M163" s="2" t="s">
        <v>171</v>
      </c>
    </row>
    <row r="164" spans="1:20" ht="18.75" customHeight="1">
      <c r="A164" s="76" t="s">
        <v>98</v>
      </c>
      <c r="B164" s="76"/>
      <c r="C164" s="76"/>
      <c r="D164" s="76"/>
      <c r="H164" s="51" t="s">
        <v>2</v>
      </c>
      <c r="I164" s="3"/>
      <c r="J164" s="3"/>
      <c r="K164" s="76" t="s">
        <v>98</v>
      </c>
      <c r="L164" s="76"/>
      <c r="M164" s="76"/>
      <c r="N164" s="76"/>
      <c r="R164" s="51" t="s">
        <v>2</v>
      </c>
      <c r="S164" s="3"/>
      <c r="T164" s="3"/>
    </row>
    <row r="165" spans="1:20" ht="18.75">
      <c r="A165" s="4"/>
      <c r="C165" s="5"/>
      <c r="H165" s="51" t="s">
        <v>31</v>
      </c>
      <c r="I165" s="3"/>
      <c r="J165" s="3"/>
      <c r="K165" s="4"/>
      <c r="M165" s="5"/>
      <c r="R165" s="51" t="s">
        <v>31</v>
      </c>
      <c r="S165" s="3"/>
      <c r="T165" s="3"/>
    </row>
    <row r="166" spans="1:11" ht="18.75">
      <c r="A166" s="4"/>
      <c r="K166" s="4"/>
    </row>
    <row r="167" spans="1:20" s="6" customFormat="1" ht="18.75">
      <c r="A167" s="67" t="s">
        <v>3</v>
      </c>
      <c r="B167" s="67" t="s">
        <v>84</v>
      </c>
      <c r="C167" s="62" t="s">
        <v>4</v>
      </c>
      <c r="D167" s="70" t="s">
        <v>6</v>
      </c>
      <c r="E167" s="71"/>
      <c r="F167" s="72"/>
      <c r="G167" s="59" t="s">
        <v>7</v>
      </c>
      <c r="H167" s="59" t="s">
        <v>8</v>
      </c>
      <c r="I167" s="62" t="s">
        <v>82</v>
      </c>
      <c r="J167" s="39"/>
      <c r="K167" s="67" t="s">
        <v>3</v>
      </c>
      <c r="L167" s="67" t="s">
        <v>84</v>
      </c>
      <c r="M167" s="62" t="s">
        <v>4</v>
      </c>
      <c r="N167" s="70" t="s">
        <v>6</v>
      </c>
      <c r="O167" s="71"/>
      <c r="P167" s="72"/>
      <c r="Q167" s="59" t="s">
        <v>7</v>
      </c>
      <c r="R167" s="59" t="s">
        <v>8</v>
      </c>
      <c r="S167" s="62" t="s">
        <v>82</v>
      </c>
      <c r="T167" s="47"/>
    </row>
    <row r="168" spans="1:20" s="6" customFormat="1" ht="18.75">
      <c r="A168" s="68"/>
      <c r="B168" s="68"/>
      <c r="C168" s="63" t="s">
        <v>5</v>
      </c>
      <c r="D168" s="73"/>
      <c r="E168" s="74"/>
      <c r="F168" s="75"/>
      <c r="G168" s="60"/>
      <c r="H168" s="60"/>
      <c r="I168" s="63"/>
      <c r="J168" s="40"/>
      <c r="K168" s="68"/>
      <c r="L168" s="68"/>
      <c r="M168" s="63" t="s">
        <v>5</v>
      </c>
      <c r="N168" s="73"/>
      <c r="O168" s="74"/>
      <c r="P168" s="75"/>
      <c r="Q168" s="60"/>
      <c r="R168" s="60"/>
      <c r="S168" s="63"/>
      <c r="T168" s="47"/>
    </row>
    <row r="169" spans="1:20" s="6" customFormat="1" ht="18.75">
      <c r="A169" s="68"/>
      <c r="B169" s="68"/>
      <c r="C169" s="63"/>
      <c r="D169" s="65" t="s">
        <v>9</v>
      </c>
      <c r="E169" s="65" t="s">
        <v>10</v>
      </c>
      <c r="F169" s="65" t="s">
        <v>11</v>
      </c>
      <c r="G169" s="60"/>
      <c r="H169" s="60"/>
      <c r="I169" s="63"/>
      <c r="J169" s="40"/>
      <c r="K169" s="68"/>
      <c r="L169" s="68"/>
      <c r="M169" s="63"/>
      <c r="N169" s="65" t="s">
        <v>9</v>
      </c>
      <c r="O169" s="65" t="s">
        <v>10</v>
      </c>
      <c r="P169" s="65" t="s">
        <v>11</v>
      </c>
      <c r="Q169" s="60"/>
      <c r="R169" s="60"/>
      <c r="S169" s="63"/>
      <c r="T169" s="47"/>
    </row>
    <row r="170" spans="1:20" s="6" customFormat="1" ht="18.75">
      <c r="A170" s="69"/>
      <c r="B170" s="69"/>
      <c r="C170" s="64"/>
      <c r="D170" s="66"/>
      <c r="E170" s="66"/>
      <c r="F170" s="66"/>
      <c r="G170" s="61"/>
      <c r="H170" s="61"/>
      <c r="I170" s="64"/>
      <c r="J170" s="41"/>
      <c r="K170" s="69"/>
      <c r="L170" s="69"/>
      <c r="M170" s="64"/>
      <c r="N170" s="66"/>
      <c r="O170" s="66"/>
      <c r="P170" s="66"/>
      <c r="Q170" s="61"/>
      <c r="R170" s="61"/>
      <c r="S170" s="64"/>
      <c r="T170" s="47"/>
    </row>
    <row r="171" spans="1:20" ht="56.25">
      <c r="A171" s="54" t="s">
        <v>12</v>
      </c>
      <c r="B171" s="14" t="s">
        <v>75</v>
      </c>
      <c r="C171" s="8">
        <v>150</v>
      </c>
      <c r="D171" s="34">
        <v>3.4</v>
      </c>
      <c r="E171" s="34">
        <v>3.8</v>
      </c>
      <c r="F171" s="34">
        <v>23.3</v>
      </c>
      <c r="G171" s="34">
        <v>140.3</v>
      </c>
      <c r="H171" s="34">
        <v>0.1</v>
      </c>
      <c r="I171" s="8">
        <v>199</v>
      </c>
      <c r="J171" s="42"/>
      <c r="K171" s="54" t="s">
        <v>12</v>
      </c>
      <c r="L171" s="14" t="s">
        <v>75</v>
      </c>
      <c r="M171" s="8">
        <v>200</v>
      </c>
      <c r="N171" s="34">
        <v>4.5</v>
      </c>
      <c r="O171" s="34">
        <v>5</v>
      </c>
      <c r="P171" s="34">
        <v>31</v>
      </c>
      <c r="Q171" s="34">
        <v>187</v>
      </c>
      <c r="R171" s="34">
        <v>0.19</v>
      </c>
      <c r="S171" s="8">
        <v>199</v>
      </c>
      <c r="T171" s="48"/>
    </row>
    <row r="172" spans="1:20" ht="18.75">
      <c r="A172" s="55"/>
      <c r="B172" s="14" t="s">
        <v>33</v>
      </c>
      <c r="C172" s="8">
        <v>150</v>
      </c>
      <c r="D172" s="34">
        <v>3.2</v>
      </c>
      <c r="E172" s="34">
        <v>2.8</v>
      </c>
      <c r="F172" s="34">
        <v>12.9</v>
      </c>
      <c r="G172" s="34">
        <v>88.3</v>
      </c>
      <c r="H172" s="34">
        <v>1.2</v>
      </c>
      <c r="I172" s="8">
        <v>416</v>
      </c>
      <c r="J172" s="43"/>
      <c r="K172" s="55"/>
      <c r="L172" s="14" t="s">
        <v>33</v>
      </c>
      <c r="M172" s="8">
        <v>180</v>
      </c>
      <c r="N172" s="34">
        <v>3.8</v>
      </c>
      <c r="O172" s="34">
        <v>3.3</v>
      </c>
      <c r="P172" s="34">
        <v>15.5</v>
      </c>
      <c r="Q172" s="34">
        <v>106</v>
      </c>
      <c r="R172" s="34">
        <v>1.44</v>
      </c>
      <c r="S172" s="8">
        <v>416</v>
      </c>
      <c r="T172" s="48"/>
    </row>
    <row r="173" spans="1:20" ht="56.25">
      <c r="A173" s="55"/>
      <c r="B173" s="14" t="s">
        <v>106</v>
      </c>
      <c r="C173" s="8">
        <v>55</v>
      </c>
      <c r="D173" s="34">
        <v>5.82</v>
      </c>
      <c r="E173" s="34">
        <v>6.93</v>
      </c>
      <c r="F173" s="34">
        <v>20.1</v>
      </c>
      <c r="G173" s="34">
        <v>163</v>
      </c>
      <c r="H173" s="34">
        <v>0.07</v>
      </c>
      <c r="I173" s="8">
        <v>3</v>
      </c>
      <c r="J173" s="43"/>
      <c r="K173" s="55"/>
      <c r="L173" s="14" t="s">
        <v>106</v>
      </c>
      <c r="M173" s="8">
        <v>55</v>
      </c>
      <c r="N173" s="34">
        <v>5.82</v>
      </c>
      <c r="O173" s="34">
        <v>6.93</v>
      </c>
      <c r="P173" s="34">
        <v>20.1</v>
      </c>
      <c r="Q173" s="34">
        <v>163</v>
      </c>
      <c r="R173" s="34">
        <v>0.07</v>
      </c>
      <c r="S173" s="8">
        <v>3</v>
      </c>
      <c r="T173" s="48"/>
    </row>
    <row r="174" spans="1:20" ht="18.75">
      <c r="A174" s="56"/>
      <c r="B174" s="9" t="s">
        <v>17</v>
      </c>
      <c r="C174" s="13">
        <f aca="true" t="shared" si="56" ref="C174:H174">SUM(C171:C173)</f>
        <v>355</v>
      </c>
      <c r="D174" s="35">
        <f t="shared" si="56"/>
        <v>12.42</v>
      </c>
      <c r="E174" s="35">
        <f t="shared" si="56"/>
        <v>13.53</v>
      </c>
      <c r="F174" s="35">
        <f t="shared" si="56"/>
        <v>56.300000000000004</v>
      </c>
      <c r="G174" s="35">
        <f t="shared" si="56"/>
        <v>391.6</v>
      </c>
      <c r="H174" s="35">
        <f t="shared" si="56"/>
        <v>1.37</v>
      </c>
      <c r="I174" s="8" t="s">
        <v>15</v>
      </c>
      <c r="J174" s="44"/>
      <c r="K174" s="56"/>
      <c r="L174" s="9" t="s">
        <v>17</v>
      </c>
      <c r="M174" s="13">
        <f aca="true" t="shared" si="57" ref="M174:R174">SUM(M171:M173)</f>
        <v>435</v>
      </c>
      <c r="N174" s="35">
        <f t="shared" si="57"/>
        <v>14.120000000000001</v>
      </c>
      <c r="O174" s="35">
        <f t="shared" si="57"/>
        <v>15.23</v>
      </c>
      <c r="P174" s="35">
        <f t="shared" si="57"/>
        <v>66.6</v>
      </c>
      <c r="Q174" s="35">
        <f t="shared" si="57"/>
        <v>456</v>
      </c>
      <c r="R174" s="35">
        <f t="shared" si="57"/>
        <v>1.7</v>
      </c>
      <c r="S174" s="8" t="s">
        <v>15</v>
      </c>
      <c r="T174" s="48"/>
    </row>
    <row r="175" spans="1:20" ht="93.75">
      <c r="A175" s="54" t="s">
        <v>18</v>
      </c>
      <c r="B175" s="7" t="s">
        <v>19</v>
      </c>
      <c r="C175" s="8">
        <v>100</v>
      </c>
      <c r="D175" s="34">
        <v>0.5</v>
      </c>
      <c r="E175" s="34" t="s">
        <v>15</v>
      </c>
      <c r="F175" s="34">
        <v>10.1</v>
      </c>
      <c r="G175" s="34">
        <v>42.4</v>
      </c>
      <c r="H175" s="34">
        <v>2</v>
      </c>
      <c r="I175" s="8">
        <v>418</v>
      </c>
      <c r="J175" s="42"/>
      <c r="K175" s="54" t="s">
        <v>18</v>
      </c>
      <c r="L175" s="7" t="s">
        <v>19</v>
      </c>
      <c r="M175" s="8">
        <v>180</v>
      </c>
      <c r="N175" s="34">
        <v>0.9</v>
      </c>
      <c r="O175" s="34" t="s">
        <v>15</v>
      </c>
      <c r="P175" s="34">
        <v>18.18</v>
      </c>
      <c r="Q175" s="34">
        <v>76.8</v>
      </c>
      <c r="R175" s="34">
        <v>3.6</v>
      </c>
      <c r="S175" s="8">
        <v>399</v>
      </c>
      <c r="T175" s="48"/>
    </row>
    <row r="176" spans="1:20" ht="18.75">
      <c r="A176" s="56"/>
      <c r="B176" s="9" t="s">
        <v>17</v>
      </c>
      <c r="C176" s="10">
        <f aca="true" t="shared" si="58" ref="C176:H176">SUM(C175:C175)</f>
        <v>100</v>
      </c>
      <c r="D176" s="35">
        <f t="shared" si="58"/>
        <v>0.5</v>
      </c>
      <c r="E176" s="35">
        <f t="shared" si="58"/>
        <v>0</v>
      </c>
      <c r="F176" s="35">
        <f t="shared" si="58"/>
        <v>10.1</v>
      </c>
      <c r="G176" s="35">
        <f t="shared" si="58"/>
        <v>42.4</v>
      </c>
      <c r="H176" s="35">
        <f t="shared" si="58"/>
        <v>2</v>
      </c>
      <c r="I176" s="8" t="s">
        <v>15</v>
      </c>
      <c r="J176" s="44"/>
      <c r="K176" s="56"/>
      <c r="L176" s="9" t="s">
        <v>17</v>
      </c>
      <c r="M176" s="10">
        <f aca="true" t="shared" si="59" ref="M176:R176">SUM(M175:M175)</f>
        <v>180</v>
      </c>
      <c r="N176" s="35">
        <f t="shared" si="59"/>
        <v>0.9</v>
      </c>
      <c r="O176" s="35">
        <f t="shared" si="59"/>
        <v>0</v>
      </c>
      <c r="P176" s="35">
        <f t="shared" si="59"/>
        <v>18.18</v>
      </c>
      <c r="Q176" s="35">
        <f t="shared" si="59"/>
        <v>76.8</v>
      </c>
      <c r="R176" s="35">
        <f t="shared" si="59"/>
        <v>3.6</v>
      </c>
      <c r="S176" s="8" t="s">
        <v>15</v>
      </c>
      <c r="T176" s="48"/>
    </row>
    <row r="177" spans="1:20" ht="37.5">
      <c r="A177" s="54" t="s">
        <v>20</v>
      </c>
      <c r="B177" s="14" t="s">
        <v>216</v>
      </c>
      <c r="C177" s="8">
        <v>40</v>
      </c>
      <c r="D177" s="34">
        <v>0.75</v>
      </c>
      <c r="E177" s="34">
        <v>3.03</v>
      </c>
      <c r="F177" s="34">
        <v>2.72</v>
      </c>
      <c r="G177" s="34">
        <v>42.6</v>
      </c>
      <c r="H177" s="34">
        <v>2.98</v>
      </c>
      <c r="I177" s="8">
        <v>53</v>
      </c>
      <c r="J177" s="42"/>
      <c r="K177" s="54" t="s">
        <v>20</v>
      </c>
      <c r="L177" s="14" t="s">
        <v>216</v>
      </c>
      <c r="M177" s="8">
        <v>60</v>
      </c>
      <c r="N177" s="34">
        <v>1.13</v>
      </c>
      <c r="O177" s="34">
        <v>4.56</v>
      </c>
      <c r="P177" s="34">
        <v>4.09</v>
      </c>
      <c r="Q177" s="34">
        <v>64</v>
      </c>
      <c r="R177" s="34">
        <v>4.48</v>
      </c>
      <c r="S177" s="8">
        <v>53</v>
      </c>
      <c r="T177" s="48"/>
    </row>
    <row r="178" spans="1:20" ht="37.5">
      <c r="A178" s="55"/>
      <c r="B178" s="14" t="s">
        <v>76</v>
      </c>
      <c r="C178" s="8">
        <v>150</v>
      </c>
      <c r="D178" s="34">
        <v>5.2</v>
      </c>
      <c r="E178" s="34">
        <v>5</v>
      </c>
      <c r="F178" s="34">
        <v>8.6</v>
      </c>
      <c r="G178" s="34">
        <v>100.3</v>
      </c>
      <c r="H178" s="34">
        <v>5.5</v>
      </c>
      <c r="I178" s="8">
        <v>95</v>
      </c>
      <c r="J178" s="43"/>
      <c r="K178" s="55"/>
      <c r="L178" s="14" t="s">
        <v>76</v>
      </c>
      <c r="M178" s="8">
        <v>200</v>
      </c>
      <c r="N178" s="34">
        <v>6.9</v>
      </c>
      <c r="O178" s="34">
        <v>6.7</v>
      </c>
      <c r="P178" s="34">
        <v>11.5</v>
      </c>
      <c r="Q178" s="34">
        <v>133.8</v>
      </c>
      <c r="R178" s="34">
        <v>7.29</v>
      </c>
      <c r="S178" s="8">
        <v>95</v>
      </c>
      <c r="T178" s="48"/>
    </row>
    <row r="179" spans="1:20" ht="37.5">
      <c r="A179" s="55"/>
      <c r="B179" s="14" t="s">
        <v>165</v>
      </c>
      <c r="C179" s="8">
        <v>60</v>
      </c>
      <c r="D179" s="34">
        <v>7.7</v>
      </c>
      <c r="E179" s="34">
        <v>4.5</v>
      </c>
      <c r="F179" s="34">
        <v>5.4</v>
      </c>
      <c r="G179" s="34">
        <v>91.6</v>
      </c>
      <c r="H179" s="34">
        <v>17.9</v>
      </c>
      <c r="I179" s="8">
        <v>255</v>
      </c>
      <c r="J179" s="43"/>
      <c r="K179" s="55"/>
      <c r="L179" s="14" t="s">
        <v>174</v>
      </c>
      <c r="M179" s="8">
        <v>80</v>
      </c>
      <c r="N179" s="34">
        <v>10.3</v>
      </c>
      <c r="O179" s="34">
        <v>5.95</v>
      </c>
      <c r="P179" s="34">
        <v>7.2</v>
      </c>
      <c r="Q179" s="34">
        <v>122.1</v>
      </c>
      <c r="R179" s="34">
        <v>23.8</v>
      </c>
      <c r="S179" s="8">
        <v>255</v>
      </c>
      <c r="T179" s="48"/>
    </row>
    <row r="180" spans="1:20" ht="18.75">
      <c r="A180" s="55"/>
      <c r="B180" s="14" t="s">
        <v>163</v>
      </c>
      <c r="C180" s="8">
        <v>120</v>
      </c>
      <c r="D180" s="34">
        <v>4.6</v>
      </c>
      <c r="E180" s="34">
        <v>3.4</v>
      </c>
      <c r="F180" s="34">
        <v>21.3</v>
      </c>
      <c r="G180" s="34">
        <v>132.4</v>
      </c>
      <c r="H180" s="34" t="s">
        <v>15</v>
      </c>
      <c r="I180" s="8">
        <v>218</v>
      </c>
      <c r="J180" s="43"/>
      <c r="K180" s="55"/>
      <c r="L180" s="14" t="s">
        <v>163</v>
      </c>
      <c r="M180" s="8">
        <v>130</v>
      </c>
      <c r="N180" s="34">
        <v>4.99</v>
      </c>
      <c r="O180" s="34">
        <v>3.7</v>
      </c>
      <c r="P180" s="34">
        <v>22.9</v>
      </c>
      <c r="Q180" s="34">
        <v>143.4</v>
      </c>
      <c r="R180" s="34" t="s">
        <v>15</v>
      </c>
      <c r="S180" s="8">
        <v>218</v>
      </c>
      <c r="T180" s="48"/>
    </row>
    <row r="181" spans="1:20" ht="37.5">
      <c r="A181" s="55"/>
      <c r="B181" s="14" t="s">
        <v>114</v>
      </c>
      <c r="C181" s="8">
        <v>150</v>
      </c>
      <c r="D181" s="34">
        <v>0.3</v>
      </c>
      <c r="E181" s="34">
        <v>0.01</v>
      </c>
      <c r="F181" s="34">
        <v>20.8</v>
      </c>
      <c r="G181" s="34">
        <v>80.8</v>
      </c>
      <c r="H181" s="34">
        <v>0.3</v>
      </c>
      <c r="I181" s="8">
        <v>394</v>
      </c>
      <c r="J181" s="43"/>
      <c r="K181" s="55"/>
      <c r="L181" s="14" t="s">
        <v>114</v>
      </c>
      <c r="M181" s="8">
        <v>180</v>
      </c>
      <c r="N181" s="34">
        <v>0.4</v>
      </c>
      <c r="O181" s="34">
        <v>0.02</v>
      </c>
      <c r="P181" s="34">
        <v>24.99</v>
      </c>
      <c r="Q181" s="34">
        <v>101.7</v>
      </c>
      <c r="R181" s="34">
        <v>0.4</v>
      </c>
      <c r="S181" s="8">
        <v>394</v>
      </c>
      <c r="T181" s="48"/>
    </row>
    <row r="182" spans="1:20" ht="18.75">
      <c r="A182" s="55"/>
      <c r="B182" s="14" t="s">
        <v>23</v>
      </c>
      <c r="C182" s="8">
        <v>30</v>
      </c>
      <c r="D182" s="34">
        <v>1.98</v>
      </c>
      <c r="E182" s="34">
        <v>0.36</v>
      </c>
      <c r="F182" s="34">
        <v>10.2</v>
      </c>
      <c r="G182" s="34">
        <v>51.2</v>
      </c>
      <c r="H182" s="34" t="s">
        <v>15</v>
      </c>
      <c r="I182" s="8" t="s">
        <v>15</v>
      </c>
      <c r="J182" s="43"/>
      <c r="K182" s="55"/>
      <c r="L182" s="14" t="s">
        <v>23</v>
      </c>
      <c r="M182" s="8">
        <v>40</v>
      </c>
      <c r="N182" s="34">
        <v>2.64</v>
      </c>
      <c r="O182" s="34">
        <v>0.48</v>
      </c>
      <c r="P182" s="34">
        <v>13.6</v>
      </c>
      <c r="Q182" s="34">
        <v>68.2</v>
      </c>
      <c r="R182" s="34" t="s">
        <v>15</v>
      </c>
      <c r="S182" s="8" t="s">
        <v>15</v>
      </c>
      <c r="T182" s="48"/>
    </row>
    <row r="183" spans="1:20" ht="18.75">
      <c r="A183" s="56"/>
      <c r="B183" s="9" t="s">
        <v>17</v>
      </c>
      <c r="C183" s="10">
        <f aca="true" t="shared" si="60" ref="C183:H183">SUM(C177:C182)</f>
        <v>550</v>
      </c>
      <c r="D183" s="35">
        <f t="shared" si="60"/>
        <v>20.53</v>
      </c>
      <c r="E183" s="35">
        <f t="shared" si="60"/>
        <v>16.3</v>
      </c>
      <c r="F183" s="35">
        <f t="shared" si="60"/>
        <v>69.02</v>
      </c>
      <c r="G183" s="35">
        <f t="shared" si="60"/>
        <v>498.9</v>
      </c>
      <c r="H183" s="35">
        <f t="shared" si="60"/>
        <v>26.68</v>
      </c>
      <c r="I183" s="8" t="s">
        <v>15</v>
      </c>
      <c r="J183" s="44"/>
      <c r="K183" s="56"/>
      <c r="L183" s="9" t="s">
        <v>17</v>
      </c>
      <c r="M183" s="10">
        <f aca="true" t="shared" si="61" ref="M183:R183">SUM(M177:M182)</f>
        <v>690</v>
      </c>
      <c r="N183" s="35">
        <f t="shared" si="61"/>
        <v>26.36</v>
      </c>
      <c r="O183" s="35">
        <f t="shared" si="61"/>
        <v>21.41</v>
      </c>
      <c r="P183" s="35">
        <f t="shared" si="61"/>
        <v>84.27999999999999</v>
      </c>
      <c r="Q183" s="35">
        <f t="shared" si="61"/>
        <v>633.2</v>
      </c>
      <c r="R183" s="35">
        <f t="shared" si="61"/>
        <v>35.97</v>
      </c>
      <c r="S183" s="8" t="s">
        <v>15</v>
      </c>
      <c r="T183" s="48"/>
    </row>
    <row r="184" spans="1:20" ht="37.5">
      <c r="A184" s="54" t="s">
        <v>24</v>
      </c>
      <c r="B184" s="14" t="s">
        <v>25</v>
      </c>
      <c r="C184" s="8">
        <v>150</v>
      </c>
      <c r="D184" s="34">
        <v>4.2</v>
      </c>
      <c r="E184" s="34">
        <v>4.8</v>
      </c>
      <c r="F184" s="34">
        <v>6</v>
      </c>
      <c r="G184" s="34">
        <v>84.2</v>
      </c>
      <c r="H184" s="34">
        <v>1.2</v>
      </c>
      <c r="I184" s="8">
        <v>420</v>
      </c>
      <c r="J184" s="42"/>
      <c r="K184" s="54" t="s">
        <v>24</v>
      </c>
      <c r="L184" s="14" t="s">
        <v>25</v>
      </c>
      <c r="M184" s="8">
        <v>180</v>
      </c>
      <c r="N184" s="34">
        <v>5</v>
      </c>
      <c r="O184" s="34">
        <v>5.7</v>
      </c>
      <c r="P184" s="34">
        <v>7.2</v>
      </c>
      <c r="Q184" s="34">
        <v>101</v>
      </c>
      <c r="R184" s="34">
        <v>1.2</v>
      </c>
      <c r="S184" s="8">
        <v>420</v>
      </c>
      <c r="T184" s="48"/>
    </row>
    <row r="185" spans="1:20" ht="37.5">
      <c r="A185" s="55"/>
      <c r="B185" s="14" t="s">
        <v>78</v>
      </c>
      <c r="C185" s="8">
        <v>20</v>
      </c>
      <c r="D185" s="34">
        <v>2.5</v>
      </c>
      <c r="E185" s="34">
        <v>0.32</v>
      </c>
      <c r="F185" s="34">
        <v>15.2</v>
      </c>
      <c r="G185" s="34">
        <v>73.64</v>
      </c>
      <c r="H185" s="34" t="s">
        <v>15</v>
      </c>
      <c r="I185" s="8">
        <v>123</v>
      </c>
      <c r="J185" s="43"/>
      <c r="K185" s="55"/>
      <c r="L185" s="14" t="s">
        <v>78</v>
      </c>
      <c r="M185" s="8">
        <v>40</v>
      </c>
      <c r="N185" s="34">
        <v>4.9</v>
      </c>
      <c r="O185" s="34">
        <v>0.63</v>
      </c>
      <c r="P185" s="34">
        <v>30.4</v>
      </c>
      <c r="Q185" s="34">
        <v>147.28</v>
      </c>
      <c r="R185" s="34" t="s">
        <v>15</v>
      </c>
      <c r="S185" s="8">
        <v>123</v>
      </c>
      <c r="T185" s="48"/>
    </row>
    <row r="186" spans="1:20" ht="18.75">
      <c r="A186" s="56"/>
      <c r="B186" s="9" t="s">
        <v>17</v>
      </c>
      <c r="C186" s="10">
        <f aca="true" t="shared" si="62" ref="C186:H186">SUM(C184:C185)</f>
        <v>170</v>
      </c>
      <c r="D186" s="35">
        <f t="shared" si="62"/>
        <v>6.7</v>
      </c>
      <c r="E186" s="35">
        <f t="shared" si="62"/>
        <v>5.12</v>
      </c>
      <c r="F186" s="35">
        <f t="shared" si="62"/>
        <v>21.2</v>
      </c>
      <c r="G186" s="35">
        <f t="shared" si="62"/>
        <v>157.84</v>
      </c>
      <c r="H186" s="35">
        <f t="shared" si="62"/>
        <v>1.2</v>
      </c>
      <c r="I186" s="8" t="s">
        <v>15</v>
      </c>
      <c r="J186" s="44"/>
      <c r="K186" s="56"/>
      <c r="L186" s="9" t="s">
        <v>17</v>
      </c>
      <c r="M186" s="10">
        <f aca="true" t="shared" si="63" ref="M186:R186">SUM(M184:M185)</f>
        <v>220</v>
      </c>
      <c r="N186" s="35">
        <f t="shared" si="63"/>
        <v>9.9</v>
      </c>
      <c r="O186" s="35">
        <f t="shared" si="63"/>
        <v>6.33</v>
      </c>
      <c r="P186" s="35">
        <f t="shared" si="63"/>
        <v>37.6</v>
      </c>
      <c r="Q186" s="35">
        <f t="shared" si="63"/>
        <v>248.28</v>
      </c>
      <c r="R186" s="35">
        <f t="shared" si="63"/>
        <v>1.2</v>
      </c>
      <c r="S186" s="8" t="s">
        <v>15</v>
      </c>
      <c r="T186" s="48"/>
    </row>
    <row r="187" spans="1:20" ht="37.5">
      <c r="A187" s="54" t="s">
        <v>26</v>
      </c>
      <c r="B187" s="14" t="s">
        <v>79</v>
      </c>
      <c r="C187" s="8">
        <v>30</v>
      </c>
      <c r="D187" s="34">
        <v>0.4</v>
      </c>
      <c r="E187" s="34">
        <v>1.8</v>
      </c>
      <c r="F187" s="34">
        <v>1.9</v>
      </c>
      <c r="G187" s="34">
        <v>25.9</v>
      </c>
      <c r="H187" s="34">
        <v>0.1</v>
      </c>
      <c r="I187" s="8">
        <v>42</v>
      </c>
      <c r="J187" s="42"/>
      <c r="K187" s="54" t="s">
        <v>26</v>
      </c>
      <c r="L187" s="14" t="s">
        <v>79</v>
      </c>
      <c r="M187" s="8">
        <v>50</v>
      </c>
      <c r="N187" s="34">
        <v>0.6</v>
      </c>
      <c r="O187" s="34">
        <v>3.05</v>
      </c>
      <c r="P187" s="34">
        <v>3.3</v>
      </c>
      <c r="Q187" s="34">
        <v>43.2</v>
      </c>
      <c r="R187" s="34">
        <v>0.24</v>
      </c>
      <c r="S187" s="8">
        <v>42</v>
      </c>
      <c r="T187" s="48"/>
    </row>
    <row r="188" spans="1:20" ht="37.5">
      <c r="A188" s="55"/>
      <c r="B188" s="14" t="s">
        <v>204</v>
      </c>
      <c r="C188" s="8">
        <v>120</v>
      </c>
      <c r="D188" s="34">
        <v>12.51</v>
      </c>
      <c r="E188" s="34">
        <v>9.77</v>
      </c>
      <c r="F188" s="34">
        <v>18.5</v>
      </c>
      <c r="G188" s="34">
        <v>205.63</v>
      </c>
      <c r="H188" s="34">
        <v>1.09</v>
      </c>
      <c r="I188" s="8">
        <v>117</v>
      </c>
      <c r="J188" s="43"/>
      <c r="K188" s="55"/>
      <c r="L188" s="14" t="s">
        <v>204</v>
      </c>
      <c r="M188" s="8">
        <v>150</v>
      </c>
      <c r="N188" s="34">
        <v>15.78</v>
      </c>
      <c r="O188" s="34">
        <v>13.07</v>
      </c>
      <c r="P188" s="34">
        <v>25.37</v>
      </c>
      <c r="Q188" s="34">
        <v>275.9</v>
      </c>
      <c r="R188" s="34">
        <v>1.54</v>
      </c>
      <c r="S188" s="8">
        <v>117</v>
      </c>
      <c r="T188" s="48"/>
    </row>
    <row r="189" spans="1:20" ht="37.5">
      <c r="A189" s="55"/>
      <c r="B189" s="14" t="s">
        <v>27</v>
      </c>
      <c r="C189" s="8">
        <v>30</v>
      </c>
      <c r="D189" s="34">
        <v>0.6</v>
      </c>
      <c r="E189" s="34">
        <v>1.4</v>
      </c>
      <c r="F189" s="34">
        <v>3.97</v>
      </c>
      <c r="G189" s="34">
        <v>30.45</v>
      </c>
      <c r="H189" s="34">
        <v>0.09</v>
      </c>
      <c r="I189" s="8">
        <v>369</v>
      </c>
      <c r="J189" s="43"/>
      <c r="K189" s="55"/>
      <c r="L189" s="14" t="s">
        <v>27</v>
      </c>
      <c r="M189" s="8">
        <v>30</v>
      </c>
      <c r="N189" s="34">
        <v>0.6</v>
      </c>
      <c r="O189" s="34">
        <v>1.4</v>
      </c>
      <c r="P189" s="34">
        <v>3.97</v>
      </c>
      <c r="Q189" s="34">
        <v>30.45</v>
      </c>
      <c r="R189" s="34">
        <v>0.09</v>
      </c>
      <c r="S189" s="8">
        <v>369</v>
      </c>
      <c r="T189" s="48"/>
    </row>
    <row r="190" spans="1:20" ht="18.75">
      <c r="A190" s="55"/>
      <c r="B190" s="14" t="s">
        <v>116</v>
      </c>
      <c r="C190" s="8">
        <v>150</v>
      </c>
      <c r="D190" s="34">
        <v>2.65</v>
      </c>
      <c r="E190" s="34">
        <v>2.33</v>
      </c>
      <c r="F190" s="34">
        <v>11.31</v>
      </c>
      <c r="G190" s="34">
        <v>77</v>
      </c>
      <c r="H190" s="34">
        <v>1.19</v>
      </c>
      <c r="I190" s="8">
        <v>261</v>
      </c>
      <c r="J190" s="43"/>
      <c r="K190" s="55"/>
      <c r="L190" s="14" t="s">
        <v>116</v>
      </c>
      <c r="M190" s="8">
        <v>180</v>
      </c>
      <c r="N190" s="34">
        <v>2.67</v>
      </c>
      <c r="O190" s="34">
        <v>2.34</v>
      </c>
      <c r="P190" s="34">
        <v>14.31</v>
      </c>
      <c r="Q190" s="34">
        <v>89</v>
      </c>
      <c r="R190" s="34">
        <v>1.2</v>
      </c>
      <c r="S190" s="8">
        <v>261</v>
      </c>
      <c r="T190" s="48"/>
    </row>
    <row r="191" spans="1:20" ht="18.75">
      <c r="A191" s="56"/>
      <c r="B191" s="11" t="s">
        <v>17</v>
      </c>
      <c r="C191" s="10">
        <f aca="true" t="shared" si="64" ref="C191:H191">SUM(C187:C190)</f>
        <v>330</v>
      </c>
      <c r="D191" s="35">
        <f t="shared" si="64"/>
        <v>16.16</v>
      </c>
      <c r="E191" s="35">
        <f t="shared" si="64"/>
        <v>15.3</v>
      </c>
      <c r="F191" s="35">
        <f t="shared" si="64"/>
        <v>35.68</v>
      </c>
      <c r="G191" s="35">
        <f t="shared" si="64"/>
        <v>338.98</v>
      </c>
      <c r="H191" s="35">
        <f t="shared" si="64"/>
        <v>2.47</v>
      </c>
      <c r="I191" s="8" t="s">
        <v>15</v>
      </c>
      <c r="J191" s="44"/>
      <c r="K191" s="56"/>
      <c r="L191" s="11" t="s">
        <v>17</v>
      </c>
      <c r="M191" s="10">
        <f aca="true" t="shared" si="65" ref="M191:R191">SUM(M187:M190)</f>
        <v>410</v>
      </c>
      <c r="N191" s="35">
        <f t="shared" si="65"/>
        <v>19.65</v>
      </c>
      <c r="O191" s="35">
        <f t="shared" si="65"/>
        <v>19.86</v>
      </c>
      <c r="P191" s="35">
        <f t="shared" si="65"/>
        <v>46.95</v>
      </c>
      <c r="Q191" s="35">
        <f t="shared" si="65"/>
        <v>438.54999999999995</v>
      </c>
      <c r="R191" s="35">
        <f t="shared" si="65"/>
        <v>3.0700000000000003</v>
      </c>
      <c r="S191" s="8" t="s">
        <v>15</v>
      </c>
      <c r="T191" s="48"/>
    </row>
    <row r="192" spans="1:20" ht="18.75" customHeight="1">
      <c r="A192" s="57" t="s">
        <v>74</v>
      </c>
      <c r="B192" s="58"/>
      <c r="C192" s="10">
        <f aca="true" t="shared" si="66" ref="C192:H192">C191+C186+C183+C176+C174</f>
        <v>1505</v>
      </c>
      <c r="D192" s="35">
        <f t="shared" si="66"/>
        <v>56.31</v>
      </c>
      <c r="E192" s="35">
        <f t="shared" si="66"/>
        <v>50.25</v>
      </c>
      <c r="F192" s="35">
        <f t="shared" si="66"/>
        <v>192.3</v>
      </c>
      <c r="G192" s="35">
        <f t="shared" si="66"/>
        <v>1429.7200000000003</v>
      </c>
      <c r="H192" s="35">
        <f t="shared" si="66"/>
        <v>33.72</v>
      </c>
      <c r="I192" s="8" t="s">
        <v>15</v>
      </c>
      <c r="J192" s="45"/>
      <c r="K192" s="57" t="s">
        <v>74</v>
      </c>
      <c r="L192" s="58"/>
      <c r="M192" s="10">
        <f aca="true" t="shared" si="67" ref="M192:R192">M191+M186+M183+M176+M174</f>
        <v>1935</v>
      </c>
      <c r="N192" s="35">
        <f t="shared" si="67"/>
        <v>70.92999999999999</v>
      </c>
      <c r="O192" s="35">
        <f t="shared" si="67"/>
        <v>62.83</v>
      </c>
      <c r="P192" s="35">
        <f t="shared" si="67"/>
        <v>253.60999999999999</v>
      </c>
      <c r="Q192" s="35">
        <f t="shared" si="67"/>
        <v>1852.83</v>
      </c>
      <c r="R192" s="35">
        <f t="shared" si="67"/>
        <v>45.540000000000006</v>
      </c>
      <c r="S192" s="8" t="s">
        <v>15</v>
      </c>
      <c r="T192" s="48"/>
    </row>
    <row r="193" spans="1:20" ht="18.75">
      <c r="A193" s="12"/>
      <c r="B193" s="12"/>
      <c r="C193" s="12"/>
      <c r="D193" s="52"/>
      <c r="E193" s="52"/>
      <c r="F193" s="52"/>
      <c r="G193" s="52"/>
      <c r="H193" s="52"/>
      <c r="I193" s="12"/>
      <c r="J193" s="12"/>
      <c r="K193" s="12"/>
      <c r="L193" s="12"/>
      <c r="M193" s="12"/>
      <c r="N193" s="52"/>
      <c r="O193" s="52"/>
      <c r="P193" s="52"/>
      <c r="Q193" s="52"/>
      <c r="R193" s="52"/>
      <c r="S193" s="12"/>
      <c r="T193" s="12"/>
    </row>
    <row r="194" spans="1:13" ht="18.75">
      <c r="A194" s="1" t="s">
        <v>80</v>
      </c>
      <c r="B194" s="1" t="s">
        <v>83</v>
      </c>
      <c r="C194" s="2" t="s">
        <v>102</v>
      </c>
      <c r="K194" s="1" t="s">
        <v>80</v>
      </c>
      <c r="L194" s="1" t="s">
        <v>83</v>
      </c>
      <c r="M194" s="2" t="s">
        <v>171</v>
      </c>
    </row>
    <row r="195" spans="1:20" ht="18.75">
      <c r="A195" s="76" t="s">
        <v>99</v>
      </c>
      <c r="B195" s="76"/>
      <c r="C195" s="76"/>
      <c r="D195" s="76"/>
      <c r="H195" s="51" t="s">
        <v>2</v>
      </c>
      <c r="I195" s="3"/>
      <c r="J195" s="3"/>
      <c r="K195" s="76" t="s">
        <v>99</v>
      </c>
      <c r="L195" s="76"/>
      <c r="M195" s="76"/>
      <c r="N195" s="76"/>
      <c r="R195" s="51" t="s">
        <v>2</v>
      </c>
      <c r="S195" s="3"/>
      <c r="T195" s="3"/>
    </row>
    <row r="196" spans="1:20" ht="18.75">
      <c r="A196" s="4"/>
      <c r="C196" s="5"/>
      <c r="H196" s="51" t="s">
        <v>31</v>
      </c>
      <c r="I196" s="3"/>
      <c r="J196" s="3"/>
      <c r="K196" s="4"/>
      <c r="M196" s="5"/>
      <c r="R196" s="51" t="s">
        <v>31</v>
      </c>
      <c r="S196" s="3"/>
      <c r="T196" s="3"/>
    </row>
    <row r="197" spans="1:11" ht="18.75">
      <c r="A197" s="4"/>
      <c r="K197" s="4"/>
    </row>
    <row r="198" spans="1:20" s="6" customFormat="1" ht="18.75">
      <c r="A198" s="67" t="s">
        <v>3</v>
      </c>
      <c r="B198" s="67" t="s">
        <v>84</v>
      </c>
      <c r="C198" s="62" t="s">
        <v>4</v>
      </c>
      <c r="D198" s="70" t="s">
        <v>6</v>
      </c>
      <c r="E198" s="71"/>
      <c r="F198" s="72"/>
      <c r="G198" s="59" t="s">
        <v>7</v>
      </c>
      <c r="H198" s="59" t="s">
        <v>8</v>
      </c>
      <c r="I198" s="62" t="s">
        <v>82</v>
      </c>
      <c r="J198" s="39"/>
      <c r="K198" s="67" t="s">
        <v>3</v>
      </c>
      <c r="L198" s="67" t="s">
        <v>84</v>
      </c>
      <c r="M198" s="62" t="s">
        <v>4</v>
      </c>
      <c r="N198" s="70" t="s">
        <v>6</v>
      </c>
      <c r="O198" s="71"/>
      <c r="P198" s="72"/>
      <c r="Q198" s="59" t="s">
        <v>7</v>
      </c>
      <c r="R198" s="59" t="s">
        <v>8</v>
      </c>
      <c r="S198" s="62" t="s">
        <v>82</v>
      </c>
      <c r="T198" s="47"/>
    </row>
    <row r="199" spans="1:20" s="6" customFormat="1" ht="18.75">
      <c r="A199" s="68"/>
      <c r="B199" s="68"/>
      <c r="C199" s="63" t="s">
        <v>5</v>
      </c>
      <c r="D199" s="73"/>
      <c r="E199" s="74"/>
      <c r="F199" s="75"/>
      <c r="G199" s="60"/>
      <c r="H199" s="60"/>
      <c r="I199" s="63"/>
      <c r="J199" s="40"/>
      <c r="K199" s="68"/>
      <c r="L199" s="68"/>
      <c r="M199" s="63" t="s">
        <v>5</v>
      </c>
      <c r="N199" s="73"/>
      <c r="O199" s="74"/>
      <c r="P199" s="75"/>
      <c r="Q199" s="60"/>
      <c r="R199" s="60"/>
      <c r="S199" s="63"/>
      <c r="T199" s="47"/>
    </row>
    <row r="200" spans="1:20" s="6" customFormat="1" ht="18.75">
      <c r="A200" s="68"/>
      <c r="B200" s="68"/>
      <c r="C200" s="63"/>
      <c r="D200" s="65" t="s">
        <v>9</v>
      </c>
      <c r="E200" s="65" t="s">
        <v>10</v>
      </c>
      <c r="F200" s="65" t="s">
        <v>11</v>
      </c>
      <c r="G200" s="60"/>
      <c r="H200" s="60"/>
      <c r="I200" s="63"/>
      <c r="J200" s="40"/>
      <c r="K200" s="68"/>
      <c r="L200" s="68"/>
      <c r="M200" s="63"/>
      <c r="N200" s="65" t="s">
        <v>9</v>
      </c>
      <c r="O200" s="65" t="s">
        <v>10</v>
      </c>
      <c r="P200" s="65" t="s">
        <v>11</v>
      </c>
      <c r="Q200" s="60"/>
      <c r="R200" s="60"/>
      <c r="S200" s="63"/>
      <c r="T200" s="47"/>
    </row>
    <row r="201" spans="1:20" s="6" customFormat="1" ht="18.75">
      <c r="A201" s="69"/>
      <c r="B201" s="69"/>
      <c r="C201" s="64"/>
      <c r="D201" s="66"/>
      <c r="E201" s="66"/>
      <c r="F201" s="66"/>
      <c r="G201" s="61"/>
      <c r="H201" s="61"/>
      <c r="I201" s="64"/>
      <c r="J201" s="41"/>
      <c r="K201" s="69"/>
      <c r="L201" s="69"/>
      <c r="M201" s="64"/>
      <c r="N201" s="66"/>
      <c r="O201" s="66"/>
      <c r="P201" s="66"/>
      <c r="Q201" s="61"/>
      <c r="R201" s="61"/>
      <c r="S201" s="64"/>
      <c r="T201" s="47"/>
    </row>
    <row r="202" spans="1:20" ht="56.25">
      <c r="A202" s="54" t="s">
        <v>12</v>
      </c>
      <c r="B202" s="14" t="s">
        <v>161</v>
      </c>
      <c r="C202" s="8">
        <v>150</v>
      </c>
      <c r="D202" s="34">
        <v>4.3</v>
      </c>
      <c r="E202" s="34">
        <v>3.9</v>
      </c>
      <c r="F202" s="34">
        <v>14.1</v>
      </c>
      <c r="G202" s="34">
        <v>108.9</v>
      </c>
      <c r="H202" s="34">
        <v>0.7</v>
      </c>
      <c r="I202" s="8">
        <v>100</v>
      </c>
      <c r="J202" s="42"/>
      <c r="K202" s="54" t="s">
        <v>12</v>
      </c>
      <c r="L202" s="14" t="s">
        <v>161</v>
      </c>
      <c r="M202" s="8">
        <v>200</v>
      </c>
      <c r="N202" s="34">
        <v>5.75</v>
      </c>
      <c r="O202" s="34">
        <v>5.2</v>
      </c>
      <c r="P202" s="34">
        <v>18.8</v>
      </c>
      <c r="Q202" s="34">
        <v>145.2</v>
      </c>
      <c r="R202" s="34">
        <v>0.9</v>
      </c>
      <c r="S202" s="8">
        <v>100</v>
      </c>
      <c r="T202" s="48"/>
    </row>
    <row r="203" spans="1:20" ht="37.5">
      <c r="A203" s="55"/>
      <c r="B203" s="14" t="s">
        <v>48</v>
      </c>
      <c r="C203" s="8">
        <v>150</v>
      </c>
      <c r="D203" s="34">
        <v>2.9</v>
      </c>
      <c r="E203" s="34">
        <v>2.4</v>
      </c>
      <c r="F203" s="34">
        <v>14.4</v>
      </c>
      <c r="G203" s="34">
        <v>91</v>
      </c>
      <c r="H203" s="34" t="s">
        <v>15</v>
      </c>
      <c r="I203" s="8">
        <v>414</v>
      </c>
      <c r="J203" s="43"/>
      <c r="K203" s="55"/>
      <c r="L203" s="14" t="s">
        <v>48</v>
      </c>
      <c r="M203" s="8">
        <v>180</v>
      </c>
      <c r="N203" s="34" t="s">
        <v>173</v>
      </c>
      <c r="O203" s="34">
        <v>2.4</v>
      </c>
      <c r="P203" s="34">
        <v>14.4</v>
      </c>
      <c r="Q203" s="34">
        <v>91</v>
      </c>
      <c r="R203" s="34" t="s">
        <v>15</v>
      </c>
      <c r="S203" s="8">
        <v>414</v>
      </c>
      <c r="T203" s="48"/>
    </row>
    <row r="204" spans="1:20" ht="56.25">
      <c r="A204" s="55"/>
      <c r="B204" s="14" t="s">
        <v>106</v>
      </c>
      <c r="C204" s="8">
        <v>55</v>
      </c>
      <c r="D204" s="34">
        <v>5.82</v>
      </c>
      <c r="E204" s="34">
        <v>6.93</v>
      </c>
      <c r="F204" s="34">
        <v>20.1</v>
      </c>
      <c r="G204" s="34">
        <v>163</v>
      </c>
      <c r="H204" s="34">
        <v>0.07</v>
      </c>
      <c r="I204" s="8">
        <v>3</v>
      </c>
      <c r="J204" s="43"/>
      <c r="K204" s="55"/>
      <c r="L204" s="14" t="s">
        <v>106</v>
      </c>
      <c r="M204" s="8">
        <v>55</v>
      </c>
      <c r="N204" s="34">
        <v>5.82</v>
      </c>
      <c r="O204" s="34">
        <v>6.93</v>
      </c>
      <c r="P204" s="34">
        <v>20.1</v>
      </c>
      <c r="Q204" s="34">
        <v>163</v>
      </c>
      <c r="R204" s="34">
        <v>0.07</v>
      </c>
      <c r="S204" s="8">
        <v>3</v>
      </c>
      <c r="T204" s="48"/>
    </row>
    <row r="205" spans="1:20" ht="18.75">
      <c r="A205" s="56"/>
      <c r="B205" s="9" t="s">
        <v>17</v>
      </c>
      <c r="C205" s="13">
        <f aca="true" t="shared" si="68" ref="C205:H205">SUM(C202:C204)</f>
        <v>355</v>
      </c>
      <c r="D205" s="35">
        <f t="shared" si="68"/>
        <v>13.02</v>
      </c>
      <c r="E205" s="35">
        <f t="shared" si="68"/>
        <v>13.23</v>
      </c>
      <c r="F205" s="35">
        <f t="shared" si="68"/>
        <v>48.6</v>
      </c>
      <c r="G205" s="35">
        <f t="shared" si="68"/>
        <v>362.9</v>
      </c>
      <c r="H205" s="35">
        <f t="shared" si="68"/>
        <v>0.77</v>
      </c>
      <c r="I205" s="8" t="s">
        <v>15</v>
      </c>
      <c r="J205" s="44"/>
      <c r="K205" s="56"/>
      <c r="L205" s="9" t="s">
        <v>17</v>
      </c>
      <c r="M205" s="13">
        <f aca="true" t="shared" si="69" ref="M205:R205">SUM(M202:M204)</f>
        <v>435</v>
      </c>
      <c r="N205" s="35">
        <f t="shared" si="69"/>
        <v>11.57</v>
      </c>
      <c r="O205" s="35">
        <f t="shared" si="69"/>
        <v>14.53</v>
      </c>
      <c r="P205" s="35">
        <f t="shared" si="69"/>
        <v>53.300000000000004</v>
      </c>
      <c r="Q205" s="35">
        <f t="shared" si="69"/>
        <v>399.2</v>
      </c>
      <c r="R205" s="35">
        <f t="shared" si="69"/>
        <v>0.97</v>
      </c>
      <c r="S205" s="8" t="s">
        <v>15</v>
      </c>
      <c r="T205" s="48"/>
    </row>
    <row r="206" spans="1:20" ht="93.75">
      <c r="A206" s="54" t="s">
        <v>18</v>
      </c>
      <c r="B206" s="7" t="s">
        <v>19</v>
      </c>
      <c r="C206" s="8">
        <v>100</v>
      </c>
      <c r="D206" s="34">
        <v>0.5</v>
      </c>
      <c r="E206" s="34" t="s">
        <v>15</v>
      </c>
      <c r="F206" s="34">
        <v>10.1</v>
      </c>
      <c r="G206" s="34">
        <v>42.4</v>
      </c>
      <c r="H206" s="34">
        <v>2</v>
      </c>
      <c r="I206" s="8">
        <v>418</v>
      </c>
      <c r="J206" s="42"/>
      <c r="K206" s="54" t="s">
        <v>18</v>
      </c>
      <c r="L206" s="7" t="s">
        <v>19</v>
      </c>
      <c r="M206" s="8">
        <v>100</v>
      </c>
      <c r="N206" s="34">
        <v>0.5</v>
      </c>
      <c r="O206" s="34" t="s">
        <v>15</v>
      </c>
      <c r="P206" s="34">
        <v>10.1</v>
      </c>
      <c r="Q206" s="34">
        <v>42.4</v>
      </c>
      <c r="R206" s="34">
        <v>2</v>
      </c>
      <c r="S206" s="8">
        <v>418</v>
      </c>
      <c r="T206" s="48"/>
    </row>
    <row r="207" spans="1:20" ht="23.25" customHeight="1">
      <c r="A207" s="55"/>
      <c r="B207" s="7" t="s">
        <v>203</v>
      </c>
      <c r="C207" s="8">
        <v>100</v>
      </c>
      <c r="D207" s="34">
        <v>0.4</v>
      </c>
      <c r="E207" s="34">
        <v>0.4</v>
      </c>
      <c r="F207" s="34">
        <v>9.8</v>
      </c>
      <c r="G207" s="34">
        <v>44</v>
      </c>
      <c r="H207" s="34">
        <v>10</v>
      </c>
      <c r="I207" s="8">
        <v>368</v>
      </c>
      <c r="J207" s="42"/>
      <c r="K207" s="55"/>
      <c r="L207" s="7" t="s">
        <v>203</v>
      </c>
      <c r="M207" s="8">
        <v>100</v>
      </c>
      <c r="N207" s="34">
        <v>0.4</v>
      </c>
      <c r="O207" s="34">
        <v>0.4</v>
      </c>
      <c r="P207" s="34">
        <v>9.8</v>
      </c>
      <c r="Q207" s="34">
        <v>44</v>
      </c>
      <c r="R207" s="34">
        <v>10</v>
      </c>
      <c r="S207" s="8">
        <v>368</v>
      </c>
      <c r="T207" s="48"/>
    </row>
    <row r="208" spans="1:20" ht="18.75">
      <c r="A208" s="56"/>
      <c r="B208" s="9" t="s">
        <v>17</v>
      </c>
      <c r="C208" s="10">
        <f aca="true" t="shared" si="70" ref="C208:H208">SUM(C206:C207)</f>
        <v>200</v>
      </c>
      <c r="D208" s="35">
        <f t="shared" si="70"/>
        <v>0.9</v>
      </c>
      <c r="E208" s="35">
        <f t="shared" si="70"/>
        <v>0.4</v>
      </c>
      <c r="F208" s="35">
        <f t="shared" si="70"/>
        <v>19.9</v>
      </c>
      <c r="G208" s="35">
        <f t="shared" si="70"/>
        <v>86.4</v>
      </c>
      <c r="H208" s="35">
        <f t="shared" si="70"/>
        <v>12</v>
      </c>
      <c r="I208" s="8" t="s">
        <v>15</v>
      </c>
      <c r="J208" s="44"/>
      <c r="K208" s="56"/>
      <c r="L208" s="9" t="s">
        <v>17</v>
      </c>
      <c r="M208" s="10">
        <f aca="true" t="shared" si="71" ref="M208:R208">SUM(M206:M207)</f>
        <v>200</v>
      </c>
      <c r="N208" s="35">
        <f t="shared" si="71"/>
        <v>0.9</v>
      </c>
      <c r="O208" s="35">
        <f t="shared" si="71"/>
        <v>0.4</v>
      </c>
      <c r="P208" s="35">
        <f t="shared" si="71"/>
        <v>19.9</v>
      </c>
      <c r="Q208" s="35">
        <f t="shared" si="71"/>
        <v>86.4</v>
      </c>
      <c r="R208" s="35">
        <f t="shared" si="71"/>
        <v>12</v>
      </c>
      <c r="S208" s="8" t="s">
        <v>15</v>
      </c>
      <c r="T208" s="48"/>
    </row>
    <row r="209" spans="1:20" ht="37.5">
      <c r="A209" s="54" t="s">
        <v>20</v>
      </c>
      <c r="B209" s="14" t="s">
        <v>162</v>
      </c>
      <c r="C209" s="8">
        <v>30</v>
      </c>
      <c r="D209" s="34">
        <v>0.4</v>
      </c>
      <c r="E209" s="34">
        <v>1.9</v>
      </c>
      <c r="F209" s="34">
        <v>2.5</v>
      </c>
      <c r="G209" s="34">
        <v>28.2</v>
      </c>
      <c r="H209" s="34">
        <v>2.9</v>
      </c>
      <c r="I209" s="8">
        <v>34</v>
      </c>
      <c r="J209" s="42"/>
      <c r="K209" s="54" t="s">
        <v>20</v>
      </c>
      <c r="L209" s="14" t="s">
        <v>162</v>
      </c>
      <c r="M209" s="8">
        <v>50</v>
      </c>
      <c r="N209" s="34">
        <v>0.7</v>
      </c>
      <c r="O209" s="34">
        <v>3.1</v>
      </c>
      <c r="P209" s="34">
        <v>4.2</v>
      </c>
      <c r="Q209" s="34">
        <v>46.95</v>
      </c>
      <c r="R209" s="34">
        <v>4.75</v>
      </c>
      <c r="S209" s="8">
        <v>34</v>
      </c>
      <c r="T209" s="48"/>
    </row>
    <row r="210" spans="1:20" ht="18.75">
      <c r="A210" s="55"/>
      <c r="B210" s="14" t="s">
        <v>212</v>
      </c>
      <c r="C210" s="8">
        <v>150</v>
      </c>
      <c r="D210" s="34">
        <v>1.6</v>
      </c>
      <c r="E210" s="34">
        <v>2.9</v>
      </c>
      <c r="F210" s="34">
        <v>10.1</v>
      </c>
      <c r="G210" s="34">
        <v>63.2</v>
      </c>
      <c r="H210" s="34">
        <v>7.2</v>
      </c>
      <c r="I210" s="8">
        <v>83</v>
      </c>
      <c r="J210" s="43"/>
      <c r="K210" s="55"/>
      <c r="L210" s="14" t="s">
        <v>212</v>
      </c>
      <c r="M210" s="8">
        <v>200</v>
      </c>
      <c r="N210" s="34">
        <v>2.1</v>
      </c>
      <c r="O210" s="34">
        <v>3.8</v>
      </c>
      <c r="P210" s="34">
        <v>13.5</v>
      </c>
      <c r="Q210" s="34">
        <v>84.2</v>
      </c>
      <c r="R210" s="34">
        <v>9.6</v>
      </c>
      <c r="S210" s="8">
        <v>83</v>
      </c>
      <c r="T210" s="48"/>
    </row>
    <row r="211" spans="1:20" ht="37.5">
      <c r="A211" s="55"/>
      <c r="B211" s="14" t="s">
        <v>107</v>
      </c>
      <c r="C211" s="8">
        <v>60</v>
      </c>
      <c r="D211" s="34">
        <v>10.8</v>
      </c>
      <c r="E211" s="34">
        <v>0.9</v>
      </c>
      <c r="F211" s="34">
        <v>5.2</v>
      </c>
      <c r="G211" s="34">
        <v>71.3</v>
      </c>
      <c r="H211" s="34" t="s">
        <v>15</v>
      </c>
      <c r="I211" s="8">
        <v>325</v>
      </c>
      <c r="J211" s="43"/>
      <c r="K211" s="55"/>
      <c r="L211" s="14" t="s">
        <v>107</v>
      </c>
      <c r="M211" s="8">
        <v>60</v>
      </c>
      <c r="N211" s="34">
        <v>14.35</v>
      </c>
      <c r="O211" s="34">
        <v>1.17</v>
      </c>
      <c r="P211" s="34">
        <v>6.88</v>
      </c>
      <c r="Q211" s="34">
        <v>95</v>
      </c>
      <c r="R211" s="34" t="s">
        <v>15</v>
      </c>
      <c r="S211" s="8">
        <v>325</v>
      </c>
      <c r="T211" s="48"/>
    </row>
    <row r="212" spans="1:20" ht="18.75">
      <c r="A212" s="55"/>
      <c r="B212" s="14" t="s">
        <v>77</v>
      </c>
      <c r="C212" s="8">
        <v>110</v>
      </c>
      <c r="D212" s="34">
        <v>2.64</v>
      </c>
      <c r="E212" s="34">
        <v>3.2</v>
      </c>
      <c r="F212" s="34">
        <v>27.5</v>
      </c>
      <c r="G212" s="34">
        <v>149.3</v>
      </c>
      <c r="H212" s="34" t="s">
        <v>15</v>
      </c>
      <c r="I212" s="8">
        <v>330</v>
      </c>
      <c r="J212" s="43"/>
      <c r="K212" s="55"/>
      <c r="L212" s="14" t="s">
        <v>77</v>
      </c>
      <c r="M212" s="8">
        <v>150</v>
      </c>
      <c r="N212" s="34">
        <v>3.6</v>
      </c>
      <c r="O212" s="34">
        <v>4.3</v>
      </c>
      <c r="P212" s="34">
        <v>37.5</v>
      </c>
      <c r="Q212" s="34">
        <v>203.55</v>
      </c>
      <c r="R212" s="34" t="s">
        <v>15</v>
      </c>
      <c r="S212" s="8">
        <v>330</v>
      </c>
      <c r="T212" s="48"/>
    </row>
    <row r="213" spans="1:20" ht="18.75">
      <c r="A213" s="55"/>
      <c r="B213" s="14" t="s">
        <v>164</v>
      </c>
      <c r="C213" s="8">
        <v>150</v>
      </c>
      <c r="D213" s="34">
        <v>0</v>
      </c>
      <c r="E213" s="34">
        <v>0</v>
      </c>
      <c r="F213" s="34">
        <v>13.5</v>
      </c>
      <c r="G213" s="34">
        <v>46.5</v>
      </c>
      <c r="H213" s="34" t="s">
        <v>15</v>
      </c>
      <c r="I213" s="8">
        <v>233</v>
      </c>
      <c r="J213" s="43"/>
      <c r="K213" s="55"/>
      <c r="L213" s="14" t="s">
        <v>164</v>
      </c>
      <c r="M213" s="8">
        <v>200</v>
      </c>
      <c r="N213" s="34">
        <v>0</v>
      </c>
      <c r="O213" s="34">
        <v>0</v>
      </c>
      <c r="P213" s="34">
        <v>18</v>
      </c>
      <c r="Q213" s="34">
        <v>60</v>
      </c>
      <c r="R213" s="34">
        <v>0</v>
      </c>
      <c r="S213" s="8">
        <v>233</v>
      </c>
      <c r="T213" s="48"/>
    </row>
    <row r="214" spans="1:20" ht="18.75">
      <c r="A214" s="55"/>
      <c r="B214" s="14" t="s">
        <v>23</v>
      </c>
      <c r="C214" s="8">
        <v>15</v>
      </c>
      <c r="D214" s="34">
        <v>0.99</v>
      </c>
      <c r="E214" s="34">
        <v>0.18</v>
      </c>
      <c r="F214" s="34">
        <v>5.1</v>
      </c>
      <c r="G214" s="34">
        <v>25.6</v>
      </c>
      <c r="H214" s="34" t="s">
        <v>15</v>
      </c>
      <c r="I214" s="8" t="s">
        <v>15</v>
      </c>
      <c r="J214" s="43"/>
      <c r="K214" s="55"/>
      <c r="L214" s="14" t="s">
        <v>23</v>
      </c>
      <c r="M214" s="8">
        <v>20</v>
      </c>
      <c r="N214" s="34">
        <v>1.32</v>
      </c>
      <c r="O214" s="34">
        <v>0.24</v>
      </c>
      <c r="P214" s="34">
        <v>5.1</v>
      </c>
      <c r="Q214" s="34">
        <v>34.1</v>
      </c>
      <c r="R214" s="34" t="s">
        <v>15</v>
      </c>
      <c r="S214" s="8" t="s">
        <v>15</v>
      </c>
      <c r="T214" s="48"/>
    </row>
    <row r="215" spans="1:20" ht="18.75">
      <c r="A215" s="55"/>
      <c r="B215" s="14" t="s">
        <v>14</v>
      </c>
      <c r="C215" s="8">
        <v>15</v>
      </c>
      <c r="D215" s="34">
        <v>1.2</v>
      </c>
      <c r="E215" s="34">
        <v>0.15</v>
      </c>
      <c r="F215" s="34">
        <v>7.5</v>
      </c>
      <c r="G215" s="34">
        <v>39</v>
      </c>
      <c r="H215" s="34" t="s">
        <v>15</v>
      </c>
      <c r="I215" s="8" t="s">
        <v>15</v>
      </c>
      <c r="J215" s="43"/>
      <c r="K215" s="55"/>
      <c r="L215" s="14" t="s">
        <v>14</v>
      </c>
      <c r="M215" s="8">
        <v>20</v>
      </c>
      <c r="N215" s="34">
        <v>1.6</v>
      </c>
      <c r="O215" s="34">
        <v>0.2</v>
      </c>
      <c r="P215" s="34">
        <v>10</v>
      </c>
      <c r="Q215" s="34">
        <v>48</v>
      </c>
      <c r="R215" s="34" t="s">
        <v>15</v>
      </c>
      <c r="S215" s="8" t="s">
        <v>15</v>
      </c>
      <c r="T215" s="48"/>
    </row>
    <row r="216" spans="1:20" ht="18.75">
      <c r="A216" s="56"/>
      <c r="B216" s="9" t="s">
        <v>17</v>
      </c>
      <c r="C216" s="10">
        <f aca="true" t="shared" si="72" ref="C216:H216">SUM(C209:C215)</f>
        <v>530</v>
      </c>
      <c r="D216" s="35">
        <f t="shared" si="72"/>
        <v>17.63</v>
      </c>
      <c r="E216" s="35">
        <f t="shared" si="72"/>
        <v>9.23</v>
      </c>
      <c r="F216" s="35">
        <f t="shared" si="72"/>
        <v>71.4</v>
      </c>
      <c r="G216" s="35">
        <f t="shared" si="72"/>
        <v>423.1</v>
      </c>
      <c r="H216" s="35">
        <f t="shared" si="72"/>
        <v>10.1</v>
      </c>
      <c r="I216" s="8" t="s">
        <v>15</v>
      </c>
      <c r="J216" s="44"/>
      <c r="K216" s="56"/>
      <c r="L216" s="9" t="s">
        <v>17</v>
      </c>
      <c r="M216" s="10">
        <f aca="true" t="shared" si="73" ref="M216:R216">SUM(M209:M215)</f>
        <v>700</v>
      </c>
      <c r="N216" s="35">
        <f t="shared" si="73"/>
        <v>23.67</v>
      </c>
      <c r="O216" s="35">
        <f t="shared" si="73"/>
        <v>12.81</v>
      </c>
      <c r="P216" s="35">
        <f t="shared" si="73"/>
        <v>95.17999999999999</v>
      </c>
      <c r="Q216" s="35">
        <f t="shared" si="73"/>
        <v>571.8000000000001</v>
      </c>
      <c r="R216" s="35">
        <f t="shared" si="73"/>
        <v>14.35</v>
      </c>
      <c r="S216" s="8" t="s">
        <v>15</v>
      </c>
      <c r="T216" s="48"/>
    </row>
    <row r="217" spans="1:20" ht="37.5">
      <c r="A217" s="54" t="s">
        <v>24</v>
      </c>
      <c r="B217" s="14" t="s">
        <v>25</v>
      </c>
      <c r="C217" s="8">
        <v>150</v>
      </c>
      <c r="D217" s="34">
        <v>4.2</v>
      </c>
      <c r="E217" s="34">
        <v>4.8</v>
      </c>
      <c r="F217" s="34">
        <v>6</v>
      </c>
      <c r="G217" s="34">
        <v>84.2</v>
      </c>
      <c r="H217" s="34">
        <v>1.2</v>
      </c>
      <c r="I217" s="8">
        <v>420</v>
      </c>
      <c r="J217" s="42"/>
      <c r="K217" s="54" t="s">
        <v>24</v>
      </c>
      <c r="L217" s="14" t="s">
        <v>25</v>
      </c>
      <c r="M217" s="8">
        <v>180</v>
      </c>
      <c r="N217" s="34">
        <v>5</v>
      </c>
      <c r="O217" s="34">
        <v>5.7</v>
      </c>
      <c r="P217" s="34">
        <v>7.2</v>
      </c>
      <c r="Q217" s="34">
        <v>101</v>
      </c>
      <c r="R217" s="34">
        <v>1.2</v>
      </c>
      <c r="S217" s="8">
        <v>420</v>
      </c>
      <c r="T217" s="48"/>
    </row>
    <row r="218" spans="1:20" ht="18.75">
      <c r="A218" s="55"/>
      <c r="B218" s="14" t="s">
        <v>166</v>
      </c>
      <c r="C218" s="8">
        <v>40</v>
      </c>
      <c r="D218" s="34">
        <v>1.3</v>
      </c>
      <c r="E218" s="34">
        <v>11.7</v>
      </c>
      <c r="F218" s="34">
        <v>25.1</v>
      </c>
      <c r="G218" s="34">
        <v>205.6</v>
      </c>
      <c r="H218" s="34" t="s">
        <v>15</v>
      </c>
      <c r="I218" s="8" t="s">
        <v>15</v>
      </c>
      <c r="J218" s="43"/>
      <c r="K218" s="55"/>
      <c r="L218" s="14" t="s">
        <v>166</v>
      </c>
      <c r="M218" s="8">
        <v>40</v>
      </c>
      <c r="N218" s="34">
        <v>1.3</v>
      </c>
      <c r="O218" s="34">
        <v>11.7</v>
      </c>
      <c r="P218" s="34">
        <v>25.1</v>
      </c>
      <c r="Q218" s="34">
        <v>205.6</v>
      </c>
      <c r="R218" s="34" t="s">
        <v>15</v>
      </c>
      <c r="S218" s="8" t="s">
        <v>15</v>
      </c>
      <c r="T218" s="48"/>
    </row>
    <row r="219" spans="1:20" ht="18.75">
      <c r="A219" s="56"/>
      <c r="B219" s="9" t="s">
        <v>17</v>
      </c>
      <c r="C219" s="10">
        <f aca="true" t="shared" si="74" ref="C219:H219">SUM(C217:C218)</f>
        <v>190</v>
      </c>
      <c r="D219" s="35">
        <f t="shared" si="74"/>
        <v>5.5</v>
      </c>
      <c r="E219" s="35">
        <f t="shared" si="74"/>
        <v>16.5</v>
      </c>
      <c r="F219" s="35">
        <f t="shared" si="74"/>
        <v>31.1</v>
      </c>
      <c r="G219" s="35">
        <f t="shared" si="74"/>
        <v>289.8</v>
      </c>
      <c r="H219" s="35">
        <f t="shared" si="74"/>
        <v>1.2</v>
      </c>
      <c r="I219" s="8" t="s">
        <v>15</v>
      </c>
      <c r="J219" s="44"/>
      <c r="K219" s="56"/>
      <c r="L219" s="9" t="s">
        <v>17</v>
      </c>
      <c r="M219" s="10">
        <f aca="true" t="shared" si="75" ref="M219:R219">SUM(M217:M218)</f>
        <v>220</v>
      </c>
      <c r="N219" s="35">
        <f t="shared" si="75"/>
        <v>6.3</v>
      </c>
      <c r="O219" s="35">
        <f t="shared" si="75"/>
        <v>17.4</v>
      </c>
      <c r="P219" s="35">
        <f t="shared" si="75"/>
        <v>32.300000000000004</v>
      </c>
      <c r="Q219" s="35">
        <f t="shared" si="75"/>
        <v>306.6</v>
      </c>
      <c r="R219" s="35">
        <f t="shared" si="75"/>
        <v>1.2</v>
      </c>
      <c r="S219" s="8" t="s">
        <v>15</v>
      </c>
      <c r="T219" s="48"/>
    </row>
    <row r="220" spans="1:20" ht="56.25">
      <c r="A220" s="54" t="s">
        <v>26</v>
      </c>
      <c r="B220" s="14" t="s">
        <v>167</v>
      </c>
      <c r="C220" s="8">
        <v>30</v>
      </c>
      <c r="D220" s="34">
        <v>0.4</v>
      </c>
      <c r="E220" s="34">
        <v>1.5</v>
      </c>
      <c r="F220" s="34">
        <v>2.6</v>
      </c>
      <c r="G220" s="34">
        <v>25.8</v>
      </c>
      <c r="H220" s="34">
        <v>10.4</v>
      </c>
      <c r="I220" s="8">
        <v>21</v>
      </c>
      <c r="J220" s="42"/>
      <c r="K220" s="54" t="s">
        <v>26</v>
      </c>
      <c r="L220" s="14" t="s">
        <v>167</v>
      </c>
      <c r="M220" s="8">
        <v>50</v>
      </c>
      <c r="N220" s="34">
        <v>0.7</v>
      </c>
      <c r="O220" s="34">
        <v>2.5</v>
      </c>
      <c r="P220" s="34">
        <v>4.3</v>
      </c>
      <c r="Q220" s="34">
        <v>42.95</v>
      </c>
      <c r="R220" s="34">
        <v>17.4</v>
      </c>
      <c r="S220" s="8">
        <v>21</v>
      </c>
      <c r="T220" s="48"/>
    </row>
    <row r="221" spans="1:20" ht="37.5">
      <c r="A221" s="55"/>
      <c r="B221" s="14" t="s">
        <v>168</v>
      </c>
      <c r="C221" s="8">
        <v>60</v>
      </c>
      <c r="D221" s="34">
        <v>9.8</v>
      </c>
      <c r="E221" s="34">
        <v>3.3</v>
      </c>
      <c r="F221" s="34">
        <v>1.9</v>
      </c>
      <c r="G221" s="34">
        <v>76.5</v>
      </c>
      <c r="H221" s="34">
        <v>0.1</v>
      </c>
      <c r="I221" s="8">
        <v>263</v>
      </c>
      <c r="J221" s="43"/>
      <c r="K221" s="55"/>
      <c r="L221" s="14" t="s">
        <v>168</v>
      </c>
      <c r="M221" s="8">
        <v>70</v>
      </c>
      <c r="N221" s="34">
        <v>11.4</v>
      </c>
      <c r="O221" s="34">
        <v>3.82</v>
      </c>
      <c r="P221" s="34">
        <v>2.24</v>
      </c>
      <c r="Q221" s="34">
        <v>89.25</v>
      </c>
      <c r="R221" s="34">
        <v>0.15</v>
      </c>
      <c r="S221" s="8">
        <v>263</v>
      </c>
      <c r="T221" s="48"/>
    </row>
    <row r="222" spans="1:20" ht="18.75">
      <c r="A222" s="55"/>
      <c r="B222" s="14" t="s">
        <v>132</v>
      </c>
      <c r="C222" s="8">
        <v>120</v>
      </c>
      <c r="D222" s="34">
        <v>2.4</v>
      </c>
      <c r="E222" s="34">
        <v>3.8</v>
      </c>
      <c r="F222" s="34">
        <v>16.3</v>
      </c>
      <c r="G222" s="34">
        <v>110.4</v>
      </c>
      <c r="H222" s="34">
        <v>14.5</v>
      </c>
      <c r="I222" s="8">
        <v>206</v>
      </c>
      <c r="J222" s="43"/>
      <c r="K222" s="55"/>
      <c r="L222" s="14" t="s">
        <v>132</v>
      </c>
      <c r="M222" s="8">
        <v>150</v>
      </c>
      <c r="N222" s="34">
        <v>3.06</v>
      </c>
      <c r="O222" s="34">
        <v>4.8</v>
      </c>
      <c r="P222" s="34">
        <v>20.43</v>
      </c>
      <c r="Q222" s="34">
        <v>138</v>
      </c>
      <c r="R222" s="34">
        <v>18.15</v>
      </c>
      <c r="S222" s="8">
        <v>206</v>
      </c>
      <c r="T222" s="48"/>
    </row>
    <row r="223" spans="1:20" ht="18.75">
      <c r="A223" s="55"/>
      <c r="B223" s="14" t="s">
        <v>64</v>
      </c>
      <c r="C223" s="8">
        <v>180</v>
      </c>
      <c r="D223" s="34">
        <v>0</v>
      </c>
      <c r="E223" s="34">
        <v>0</v>
      </c>
      <c r="F223" s="34">
        <v>10</v>
      </c>
      <c r="G223" s="34">
        <v>40</v>
      </c>
      <c r="H223" s="34">
        <v>0.02</v>
      </c>
      <c r="I223" s="8">
        <v>411</v>
      </c>
      <c r="J223" s="43"/>
      <c r="K223" s="55"/>
      <c r="L223" s="14" t="s">
        <v>64</v>
      </c>
      <c r="M223" s="8">
        <v>180</v>
      </c>
      <c r="N223" s="34">
        <v>0</v>
      </c>
      <c r="O223" s="34">
        <v>0</v>
      </c>
      <c r="P223" s="34">
        <v>12</v>
      </c>
      <c r="Q223" s="34">
        <v>48</v>
      </c>
      <c r="R223" s="34">
        <v>0.03</v>
      </c>
      <c r="S223" s="8">
        <v>411</v>
      </c>
      <c r="T223" s="48"/>
    </row>
    <row r="224" spans="1:20" ht="18.75">
      <c r="A224" s="55"/>
      <c r="B224" s="14" t="s">
        <v>23</v>
      </c>
      <c r="C224" s="8">
        <v>30</v>
      </c>
      <c r="D224" s="34">
        <v>1.98</v>
      </c>
      <c r="E224" s="34">
        <v>0.36</v>
      </c>
      <c r="F224" s="34">
        <v>10.2</v>
      </c>
      <c r="G224" s="34">
        <v>51.2</v>
      </c>
      <c r="H224" s="34" t="s">
        <v>15</v>
      </c>
      <c r="I224" s="8" t="s">
        <v>15</v>
      </c>
      <c r="J224" s="43"/>
      <c r="K224" s="55"/>
      <c r="L224" s="14" t="s">
        <v>23</v>
      </c>
      <c r="M224" s="8">
        <v>40</v>
      </c>
      <c r="N224" s="34">
        <v>2.64</v>
      </c>
      <c r="O224" s="34">
        <v>0.48</v>
      </c>
      <c r="P224" s="34">
        <v>13.6</v>
      </c>
      <c r="Q224" s="34">
        <v>68.2</v>
      </c>
      <c r="R224" s="34" t="s">
        <v>15</v>
      </c>
      <c r="S224" s="8" t="s">
        <v>15</v>
      </c>
      <c r="T224" s="48"/>
    </row>
    <row r="225" spans="1:20" ht="18.75">
      <c r="A225" s="56"/>
      <c r="B225" s="11" t="s">
        <v>17</v>
      </c>
      <c r="C225" s="10">
        <f aca="true" t="shared" si="76" ref="C225:H225">SUM(C220:C224)</f>
        <v>420</v>
      </c>
      <c r="D225" s="35">
        <f t="shared" si="76"/>
        <v>14.580000000000002</v>
      </c>
      <c r="E225" s="35">
        <f t="shared" si="76"/>
        <v>8.959999999999999</v>
      </c>
      <c r="F225" s="35">
        <f t="shared" si="76"/>
        <v>41</v>
      </c>
      <c r="G225" s="35">
        <f t="shared" si="76"/>
        <v>303.9</v>
      </c>
      <c r="H225" s="35">
        <f t="shared" si="76"/>
        <v>25.02</v>
      </c>
      <c r="I225" s="8" t="s">
        <v>15</v>
      </c>
      <c r="J225" s="44"/>
      <c r="K225" s="56"/>
      <c r="L225" s="11" t="s">
        <v>17</v>
      </c>
      <c r="M225" s="10">
        <f aca="true" t="shared" si="77" ref="M225:R225">SUM(M220:M224)</f>
        <v>490</v>
      </c>
      <c r="N225" s="35">
        <f t="shared" si="77"/>
        <v>17.8</v>
      </c>
      <c r="O225" s="35">
        <f t="shared" si="77"/>
        <v>11.600000000000001</v>
      </c>
      <c r="P225" s="35">
        <f t="shared" si="77"/>
        <v>52.57</v>
      </c>
      <c r="Q225" s="35">
        <f t="shared" si="77"/>
        <v>386.4</v>
      </c>
      <c r="R225" s="35">
        <f t="shared" si="77"/>
        <v>35.73</v>
      </c>
      <c r="S225" s="8" t="s">
        <v>15</v>
      </c>
      <c r="T225" s="48"/>
    </row>
    <row r="226" spans="1:20" ht="18.75" customHeight="1">
      <c r="A226" s="57" t="s">
        <v>81</v>
      </c>
      <c r="B226" s="58"/>
      <c r="C226" s="10">
        <f aca="true" t="shared" si="78" ref="C226:H226">C225+C219+C216+C208+C205</f>
        <v>1695</v>
      </c>
      <c r="D226" s="35">
        <f t="shared" si="78"/>
        <v>51.629999999999995</v>
      </c>
      <c r="E226" s="35">
        <f t="shared" si="78"/>
        <v>48.31999999999999</v>
      </c>
      <c r="F226" s="35">
        <f t="shared" si="78"/>
        <v>212</v>
      </c>
      <c r="G226" s="35">
        <f t="shared" si="78"/>
        <v>1466.1</v>
      </c>
      <c r="H226" s="35">
        <f t="shared" si="78"/>
        <v>49.09</v>
      </c>
      <c r="I226" s="8" t="s">
        <v>15</v>
      </c>
      <c r="J226" s="45"/>
      <c r="K226" s="57" t="s">
        <v>81</v>
      </c>
      <c r="L226" s="58"/>
      <c r="M226" s="10">
        <f aca="true" t="shared" si="79" ref="M226:R226">M225+M219+M216+M208+M205</f>
        <v>2045</v>
      </c>
      <c r="N226" s="35">
        <f t="shared" si="79"/>
        <v>60.24</v>
      </c>
      <c r="O226" s="35">
        <f t="shared" si="79"/>
        <v>56.74</v>
      </c>
      <c r="P226" s="35">
        <f t="shared" si="79"/>
        <v>253.25000000000003</v>
      </c>
      <c r="Q226" s="35">
        <f t="shared" si="79"/>
        <v>1750.4000000000003</v>
      </c>
      <c r="R226" s="35">
        <f t="shared" si="79"/>
        <v>64.25</v>
      </c>
      <c r="S226" s="8" t="s">
        <v>15</v>
      </c>
      <c r="T226" s="48"/>
    </row>
    <row r="228" spans="1:13" ht="18.75">
      <c r="A228" s="1" t="s">
        <v>85</v>
      </c>
      <c r="B228" s="1" t="s">
        <v>83</v>
      </c>
      <c r="C228" s="2" t="s">
        <v>102</v>
      </c>
      <c r="K228" s="1" t="s">
        <v>85</v>
      </c>
      <c r="L228" s="1" t="s">
        <v>83</v>
      </c>
      <c r="M228" s="2" t="s">
        <v>171</v>
      </c>
    </row>
    <row r="229" spans="1:20" ht="18.75">
      <c r="A229" s="76" t="s">
        <v>100</v>
      </c>
      <c r="B229" s="76"/>
      <c r="C229" s="76"/>
      <c r="D229" s="76"/>
      <c r="H229" s="51" t="s">
        <v>2</v>
      </c>
      <c r="I229" s="3"/>
      <c r="J229" s="3"/>
      <c r="K229" s="76" t="s">
        <v>100</v>
      </c>
      <c r="L229" s="76"/>
      <c r="M229" s="76"/>
      <c r="N229" s="76"/>
      <c r="R229" s="51" t="s">
        <v>2</v>
      </c>
      <c r="S229" s="3"/>
      <c r="T229" s="3"/>
    </row>
    <row r="230" spans="1:20" ht="18.75">
      <c r="A230" s="4"/>
      <c r="C230" s="5"/>
      <c r="H230" s="51" t="s">
        <v>31</v>
      </c>
      <c r="I230" s="3"/>
      <c r="J230" s="3"/>
      <c r="K230" s="4"/>
      <c r="M230" s="5"/>
      <c r="R230" s="51" t="s">
        <v>31</v>
      </c>
      <c r="S230" s="3"/>
      <c r="T230" s="3"/>
    </row>
    <row r="231" spans="1:11" ht="18.75">
      <c r="A231" s="4"/>
      <c r="K231" s="4"/>
    </row>
    <row r="232" spans="1:20" s="6" customFormat="1" ht="18.75">
      <c r="A232" s="67" t="s">
        <v>3</v>
      </c>
      <c r="B232" s="67" t="s">
        <v>84</v>
      </c>
      <c r="C232" s="62" t="s">
        <v>4</v>
      </c>
      <c r="D232" s="70" t="s">
        <v>6</v>
      </c>
      <c r="E232" s="71"/>
      <c r="F232" s="72"/>
      <c r="G232" s="59" t="s">
        <v>7</v>
      </c>
      <c r="H232" s="59" t="s">
        <v>8</v>
      </c>
      <c r="I232" s="62" t="s">
        <v>82</v>
      </c>
      <c r="J232" s="39"/>
      <c r="K232" s="67" t="s">
        <v>3</v>
      </c>
      <c r="L232" s="67" t="s">
        <v>84</v>
      </c>
      <c r="M232" s="62" t="s">
        <v>4</v>
      </c>
      <c r="N232" s="70" t="s">
        <v>6</v>
      </c>
      <c r="O232" s="71"/>
      <c r="P232" s="72"/>
      <c r="Q232" s="59" t="s">
        <v>7</v>
      </c>
      <c r="R232" s="59" t="s">
        <v>8</v>
      </c>
      <c r="S232" s="62" t="s">
        <v>82</v>
      </c>
      <c r="T232" s="47"/>
    </row>
    <row r="233" spans="1:20" s="6" customFormat="1" ht="18.75">
      <c r="A233" s="68"/>
      <c r="B233" s="68"/>
      <c r="C233" s="63" t="s">
        <v>5</v>
      </c>
      <c r="D233" s="73"/>
      <c r="E233" s="74"/>
      <c r="F233" s="75"/>
      <c r="G233" s="60"/>
      <c r="H233" s="60"/>
      <c r="I233" s="63"/>
      <c r="J233" s="40"/>
      <c r="K233" s="68"/>
      <c r="L233" s="68"/>
      <c r="M233" s="63" t="s">
        <v>5</v>
      </c>
      <c r="N233" s="73"/>
      <c r="O233" s="74"/>
      <c r="P233" s="75"/>
      <c r="Q233" s="60"/>
      <c r="R233" s="60"/>
      <c r="S233" s="63"/>
      <c r="T233" s="47"/>
    </row>
    <row r="234" spans="1:20" s="6" customFormat="1" ht="18.75">
      <c r="A234" s="68"/>
      <c r="B234" s="68"/>
      <c r="C234" s="63"/>
      <c r="D234" s="65" t="s">
        <v>9</v>
      </c>
      <c r="E234" s="65" t="s">
        <v>10</v>
      </c>
      <c r="F234" s="65" t="s">
        <v>11</v>
      </c>
      <c r="G234" s="60"/>
      <c r="H234" s="60"/>
      <c r="I234" s="63"/>
      <c r="J234" s="40"/>
      <c r="K234" s="68"/>
      <c r="L234" s="68"/>
      <c r="M234" s="63"/>
      <c r="N234" s="65" t="s">
        <v>9</v>
      </c>
      <c r="O234" s="65" t="s">
        <v>10</v>
      </c>
      <c r="P234" s="65" t="s">
        <v>11</v>
      </c>
      <c r="Q234" s="60"/>
      <c r="R234" s="60"/>
      <c r="S234" s="63"/>
      <c r="T234" s="47"/>
    </row>
    <row r="235" spans="1:20" s="6" customFormat="1" ht="18.75">
      <c r="A235" s="69"/>
      <c r="B235" s="69"/>
      <c r="C235" s="64"/>
      <c r="D235" s="66"/>
      <c r="E235" s="66"/>
      <c r="F235" s="66"/>
      <c r="G235" s="61"/>
      <c r="H235" s="61"/>
      <c r="I235" s="64"/>
      <c r="J235" s="41"/>
      <c r="K235" s="69"/>
      <c r="L235" s="69"/>
      <c r="M235" s="64"/>
      <c r="N235" s="66"/>
      <c r="O235" s="66"/>
      <c r="P235" s="66"/>
      <c r="Q235" s="61"/>
      <c r="R235" s="61"/>
      <c r="S235" s="64"/>
      <c r="T235" s="47"/>
    </row>
    <row r="236" spans="1:20" ht="56.25">
      <c r="A236" s="54" t="s">
        <v>12</v>
      </c>
      <c r="B236" s="14" t="s">
        <v>87</v>
      </c>
      <c r="C236" s="8">
        <v>150</v>
      </c>
      <c r="D236" s="34">
        <v>1.5</v>
      </c>
      <c r="E236" s="34">
        <v>3</v>
      </c>
      <c r="F236" s="34">
        <v>20.3</v>
      </c>
      <c r="G236" s="34">
        <v>115.5</v>
      </c>
      <c r="H236" s="34" t="s">
        <v>15</v>
      </c>
      <c r="I236" s="8">
        <v>199</v>
      </c>
      <c r="J236" s="42"/>
      <c r="K236" s="54" t="s">
        <v>12</v>
      </c>
      <c r="L236" s="14" t="s">
        <v>87</v>
      </c>
      <c r="M236" s="8">
        <v>200</v>
      </c>
      <c r="N236" s="34">
        <v>2</v>
      </c>
      <c r="O236" s="34">
        <v>4</v>
      </c>
      <c r="P236" s="34">
        <v>27</v>
      </c>
      <c r="Q236" s="34">
        <v>154</v>
      </c>
      <c r="R236" s="34" t="s">
        <v>15</v>
      </c>
      <c r="S236" s="8">
        <v>199</v>
      </c>
      <c r="T236" s="48"/>
    </row>
    <row r="237" spans="1:20" ht="18.75">
      <c r="A237" s="55"/>
      <c r="B237" s="14" t="s">
        <v>33</v>
      </c>
      <c r="C237" s="8">
        <v>150</v>
      </c>
      <c r="D237" s="34">
        <v>3.2</v>
      </c>
      <c r="E237" s="34">
        <v>2.8</v>
      </c>
      <c r="F237" s="34">
        <v>12.9</v>
      </c>
      <c r="G237" s="34">
        <v>88.3</v>
      </c>
      <c r="H237" s="34">
        <v>1.2</v>
      </c>
      <c r="I237" s="8">
        <v>416</v>
      </c>
      <c r="J237" s="43"/>
      <c r="K237" s="55"/>
      <c r="L237" s="14" t="s">
        <v>33</v>
      </c>
      <c r="M237" s="8">
        <v>180</v>
      </c>
      <c r="N237" s="34">
        <v>3.8</v>
      </c>
      <c r="O237" s="34">
        <v>3.3</v>
      </c>
      <c r="P237" s="34">
        <v>15.5</v>
      </c>
      <c r="Q237" s="34">
        <v>106</v>
      </c>
      <c r="R237" s="34">
        <v>1.44</v>
      </c>
      <c r="S237" s="8">
        <v>416</v>
      </c>
      <c r="T237" s="48"/>
    </row>
    <row r="238" spans="1:20" ht="18.75">
      <c r="A238" s="55"/>
      <c r="B238" s="14" t="s">
        <v>14</v>
      </c>
      <c r="C238" s="8">
        <v>40</v>
      </c>
      <c r="D238" s="34">
        <v>2.68</v>
      </c>
      <c r="E238" s="34">
        <v>0.4</v>
      </c>
      <c r="F238" s="34">
        <v>20</v>
      </c>
      <c r="G238" s="34">
        <v>96</v>
      </c>
      <c r="H238" s="34" t="s">
        <v>15</v>
      </c>
      <c r="I238" s="8" t="s">
        <v>15</v>
      </c>
      <c r="J238" s="43"/>
      <c r="K238" s="55"/>
      <c r="L238" s="14" t="s">
        <v>14</v>
      </c>
      <c r="M238" s="8">
        <v>40</v>
      </c>
      <c r="N238" s="34">
        <v>2.68</v>
      </c>
      <c r="O238" s="34">
        <v>0.4</v>
      </c>
      <c r="P238" s="34">
        <v>20</v>
      </c>
      <c r="Q238" s="34">
        <v>96</v>
      </c>
      <c r="R238" s="34" t="s">
        <v>15</v>
      </c>
      <c r="S238" s="8" t="s">
        <v>15</v>
      </c>
      <c r="T238" s="48"/>
    </row>
    <row r="239" spans="1:20" ht="18.75">
      <c r="A239" s="55"/>
      <c r="B239" s="14" t="s">
        <v>49</v>
      </c>
      <c r="C239" s="8">
        <v>5</v>
      </c>
      <c r="D239" s="34">
        <v>0.02</v>
      </c>
      <c r="E239" s="34">
        <v>3.6</v>
      </c>
      <c r="F239" s="34">
        <v>0.04</v>
      </c>
      <c r="G239" s="34">
        <v>33</v>
      </c>
      <c r="H239" s="34" t="s">
        <v>15</v>
      </c>
      <c r="I239" s="8">
        <v>6</v>
      </c>
      <c r="J239" s="43"/>
      <c r="K239" s="55"/>
      <c r="L239" s="14" t="s">
        <v>49</v>
      </c>
      <c r="M239" s="8">
        <v>10</v>
      </c>
      <c r="N239" s="34">
        <v>0.08</v>
      </c>
      <c r="O239" s="34">
        <v>7.24</v>
      </c>
      <c r="P239" s="34">
        <v>0.13</v>
      </c>
      <c r="Q239" s="34">
        <v>86</v>
      </c>
      <c r="R239" s="34" t="s">
        <v>15</v>
      </c>
      <c r="S239" s="8">
        <v>6</v>
      </c>
      <c r="T239" s="48"/>
    </row>
    <row r="240" spans="1:20" ht="18.75">
      <c r="A240" s="56"/>
      <c r="B240" s="9" t="s">
        <v>17</v>
      </c>
      <c r="C240" s="13">
        <f aca="true" t="shared" si="80" ref="C240:H240">SUM(C236:C239)</f>
        <v>345</v>
      </c>
      <c r="D240" s="35">
        <f t="shared" si="80"/>
        <v>7.4</v>
      </c>
      <c r="E240" s="35">
        <f t="shared" si="80"/>
        <v>9.8</v>
      </c>
      <c r="F240" s="35">
        <f t="shared" si="80"/>
        <v>53.24</v>
      </c>
      <c r="G240" s="35">
        <f t="shared" si="80"/>
        <v>332.8</v>
      </c>
      <c r="H240" s="35">
        <f t="shared" si="80"/>
        <v>1.2</v>
      </c>
      <c r="I240" s="8" t="s">
        <v>15</v>
      </c>
      <c r="J240" s="44"/>
      <c r="K240" s="56"/>
      <c r="L240" s="9" t="s">
        <v>17</v>
      </c>
      <c r="M240" s="13">
        <f aca="true" t="shared" si="81" ref="M240:R240">SUM(M236:M239)</f>
        <v>430</v>
      </c>
      <c r="N240" s="35">
        <f t="shared" si="81"/>
        <v>8.56</v>
      </c>
      <c r="O240" s="35">
        <f t="shared" si="81"/>
        <v>14.940000000000001</v>
      </c>
      <c r="P240" s="35">
        <f t="shared" si="81"/>
        <v>62.63</v>
      </c>
      <c r="Q240" s="35">
        <f t="shared" si="81"/>
        <v>442</v>
      </c>
      <c r="R240" s="35">
        <f t="shared" si="81"/>
        <v>1.44</v>
      </c>
      <c r="S240" s="8" t="s">
        <v>15</v>
      </c>
      <c r="T240" s="48"/>
    </row>
    <row r="241" spans="1:20" ht="93.75">
      <c r="A241" s="54" t="s">
        <v>18</v>
      </c>
      <c r="B241" s="7" t="s">
        <v>19</v>
      </c>
      <c r="C241" s="8">
        <v>100</v>
      </c>
      <c r="D241" s="34">
        <v>0.5</v>
      </c>
      <c r="E241" s="34" t="s">
        <v>15</v>
      </c>
      <c r="F241" s="34">
        <v>10.1</v>
      </c>
      <c r="G241" s="34">
        <v>42.4</v>
      </c>
      <c r="H241" s="34">
        <v>2</v>
      </c>
      <c r="I241" s="8">
        <v>418</v>
      </c>
      <c r="J241" s="42"/>
      <c r="K241" s="54" t="s">
        <v>18</v>
      </c>
      <c r="L241" s="7" t="s">
        <v>19</v>
      </c>
      <c r="M241" s="8">
        <v>100</v>
      </c>
      <c r="N241" s="34">
        <v>0.5</v>
      </c>
      <c r="O241" s="34" t="s">
        <v>15</v>
      </c>
      <c r="P241" s="34">
        <v>10.1</v>
      </c>
      <c r="Q241" s="34">
        <v>42.4</v>
      </c>
      <c r="R241" s="34">
        <v>2</v>
      </c>
      <c r="S241" s="8">
        <v>418</v>
      </c>
      <c r="T241" s="48"/>
    </row>
    <row r="242" spans="1:20" ht="23.25" customHeight="1">
      <c r="A242" s="55"/>
      <c r="B242" s="7" t="s">
        <v>203</v>
      </c>
      <c r="C242" s="8">
        <v>100</v>
      </c>
      <c r="D242" s="34">
        <v>0.4</v>
      </c>
      <c r="E242" s="34">
        <v>0.4</v>
      </c>
      <c r="F242" s="34">
        <v>9.8</v>
      </c>
      <c r="G242" s="34">
        <v>44</v>
      </c>
      <c r="H242" s="34">
        <v>10</v>
      </c>
      <c r="I242" s="8">
        <v>368</v>
      </c>
      <c r="J242" s="42"/>
      <c r="K242" s="55"/>
      <c r="L242" s="7" t="s">
        <v>203</v>
      </c>
      <c r="M242" s="8">
        <v>100</v>
      </c>
      <c r="N242" s="34">
        <v>0.4</v>
      </c>
      <c r="O242" s="34">
        <v>0.4</v>
      </c>
      <c r="P242" s="34">
        <v>9.8</v>
      </c>
      <c r="Q242" s="34">
        <v>44</v>
      </c>
      <c r="R242" s="34">
        <v>10</v>
      </c>
      <c r="S242" s="8">
        <v>368</v>
      </c>
      <c r="T242" s="48"/>
    </row>
    <row r="243" spans="1:20" ht="18.75">
      <c r="A243" s="56"/>
      <c r="B243" s="9" t="s">
        <v>17</v>
      </c>
      <c r="C243" s="10">
        <f aca="true" t="shared" si="82" ref="C243:H243">SUM(C241:C242)</f>
        <v>200</v>
      </c>
      <c r="D243" s="35">
        <f t="shared" si="82"/>
        <v>0.9</v>
      </c>
      <c r="E243" s="35">
        <f t="shared" si="82"/>
        <v>0.4</v>
      </c>
      <c r="F243" s="35">
        <f t="shared" si="82"/>
        <v>19.9</v>
      </c>
      <c r="G243" s="35">
        <f t="shared" si="82"/>
        <v>86.4</v>
      </c>
      <c r="H243" s="35">
        <f t="shared" si="82"/>
        <v>12</v>
      </c>
      <c r="I243" s="8" t="s">
        <v>15</v>
      </c>
      <c r="J243" s="44"/>
      <c r="K243" s="56"/>
      <c r="L243" s="9" t="s">
        <v>17</v>
      </c>
      <c r="M243" s="10">
        <f aca="true" t="shared" si="83" ref="M243:R243">SUM(M241:M242)</f>
        <v>200</v>
      </c>
      <c r="N243" s="35">
        <f t="shared" si="83"/>
        <v>0.9</v>
      </c>
      <c r="O243" s="35">
        <f t="shared" si="83"/>
        <v>0.4</v>
      </c>
      <c r="P243" s="35">
        <f t="shared" si="83"/>
        <v>19.9</v>
      </c>
      <c r="Q243" s="35">
        <f t="shared" si="83"/>
        <v>86.4</v>
      </c>
      <c r="R243" s="35">
        <f t="shared" si="83"/>
        <v>12</v>
      </c>
      <c r="S243" s="8" t="s">
        <v>15</v>
      </c>
      <c r="T243" s="48"/>
    </row>
    <row r="244" spans="1:20" ht="37.5">
      <c r="A244" s="54" t="s">
        <v>20</v>
      </c>
      <c r="B244" s="14" t="s">
        <v>88</v>
      </c>
      <c r="C244" s="8">
        <v>30</v>
      </c>
      <c r="D244" s="34">
        <v>0.33</v>
      </c>
      <c r="E244" s="34">
        <v>1.6</v>
      </c>
      <c r="F244" s="34">
        <v>3.4</v>
      </c>
      <c r="G244" s="34">
        <v>29.01</v>
      </c>
      <c r="H244" s="34">
        <v>2.8</v>
      </c>
      <c r="I244" s="8">
        <v>36</v>
      </c>
      <c r="J244" s="42"/>
      <c r="K244" s="54" t="s">
        <v>20</v>
      </c>
      <c r="L244" s="14" t="s">
        <v>88</v>
      </c>
      <c r="M244" s="8">
        <v>50</v>
      </c>
      <c r="N244" s="34">
        <v>0.55</v>
      </c>
      <c r="O244" s="34">
        <v>2.6</v>
      </c>
      <c r="P244" s="34">
        <v>5.7</v>
      </c>
      <c r="Q244" s="34">
        <v>48.35</v>
      </c>
      <c r="R244" s="34">
        <v>4.65</v>
      </c>
      <c r="S244" s="8">
        <v>36</v>
      </c>
      <c r="T244" s="48"/>
    </row>
    <row r="245" spans="1:20" ht="56.25">
      <c r="A245" s="55"/>
      <c r="B245" s="7" t="s">
        <v>207</v>
      </c>
      <c r="C245" s="8">
        <v>150</v>
      </c>
      <c r="D245" s="34">
        <v>1.8</v>
      </c>
      <c r="E245" s="34">
        <v>2.8</v>
      </c>
      <c r="F245" s="34">
        <v>10.4</v>
      </c>
      <c r="G245" s="34">
        <v>80.9</v>
      </c>
      <c r="H245" s="34">
        <v>4.9</v>
      </c>
      <c r="I245" s="8">
        <v>88</v>
      </c>
      <c r="J245" s="43"/>
      <c r="K245" s="55"/>
      <c r="L245" s="7" t="s">
        <v>207</v>
      </c>
      <c r="M245" s="8">
        <v>200</v>
      </c>
      <c r="N245" s="34">
        <v>2.35</v>
      </c>
      <c r="O245" s="34">
        <v>3.77</v>
      </c>
      <c r="P245" s="34">
        <v>13.89</v>
      </c>
      <c r="Q245" s="34">
        <v>107.9</v>
      </c>
      <c r="R245" s="34">
        <v>6.6</v>
      </c>
      <c r="S245" s="8">
        <v>88</v>
      </c>
      <c r="T245" s="48"/>
    </row>
    <row r="246" spans="1:20" ht="37.5">
      <c r="A246" s="55"/>
      <c r="B246" s="14" t="s">
        <v>89</v>
      </c>
      <c r="C246" s="8">
        <v>60</v>
      </c>
      <c r="D246" s="34">
        <v>7.5</v>
      </c>
      <c r="E246" s="34">
        <v>2.3</v>
      </c>
      <c r="F246" s="34">
        <v>2.4</v>
      </c>
      <c r="G246" s="34">
        <v>60</v>
      </c>
      <c r="H246" s="34">
        <v>0.3</v>
      </c>
      <c r="I246" s="8">
        <v>318</v>
      </c>
      <c r="J246" s="43"/>
      <c r="K246" s="55"/>
      <c r="L246" s="14" t="s">
        <v>89</v>
      </c>
      <c r="M246" s="8">
        <v>70</v>
      </c>
      <c r="N246" s="34">
        <v>8.7</v>
      </c>
      <c r="O246" s="34">
        <v>2.7</v>
      </c>
      <c r="P246" s="34">
        <v>2.8</v>
      </c>
      <c r="Q246" s="34">
        <v>70</v>
      </c>
      <c r="R246" s="34">
        <v>0.4</v>
      </c>
      <c r="S246" s="8">
        <v>318</v>
      </c>
      <c r="T246" s="48"/>
    </row>
    <row r="247" spans="1:20" ht="37.5">
      <c r="A247" s="55"/>
      <c r="B247" s="14" t="s">
        <v>90</v>
      </c>
      <c r="C247" s="8">
        <v>110</v>
      </c>
      <c r="D247" s="34">
        <v>5.5</v>
      </c>
      <c r="E247" s="34">
        <v>3.9</v>
      </c>
      <c r="F247" s="34">
        <v>23.9</v>
      </c>
      <c r="G247" s="34">
        <v>155.2</v>
      </c>
      <c r="H247" s="34">
        <v>0</v>
      </c>
      <c r="I247" s="8">
        <v>330</v>
      </c>
      <c r="J247" s="43"/>
      <c r="K247" s="55"/>
      <c r="L247" s="14" t="s">
        <v>90</v>
      </c>
      <c r="M247" s="8">
        <v>130</v>
      </c>
      <c r="N247" s="34">
        <v>7.45</v>
      </c>
      <c r="O247" s="34">
        <v>5.3</v>
      </c>
      <c r="P247" s="34">
        <v>32.6</v>
      </c>
      <c r="Q247" s="34">
        <v>211.7</v>
      </c>
      <c r="R247" s="34">
        <v>0</v>
      </c>
      <c r="S247" s="8">
        <v>330</v>
      </c>
      <c r="T247" s="48"/>
    </row>
    <row r="248" spans="1:20" ht="37.5">
      <c r="A248" s="55"/>
      <c r="B248" s="14" t="s">
        <v>205</v>
      </c>
      <c r="C248" s="8">
        <v>150</v>
      </c>
      <c r="D248" s="34">
        <v>0.3</v>
      </c>
      <c r="E248" s="34">
        <v>0</v>
      </c>
      <c r="F248" s="34">
        <v>20.8</v>
      </c>
      <c r="G248" s="34">
        <v>85.8</v>
      </c>
      <c r="H248" s="34">
        <v>0.3</v>
      </c>
      <c r="I248" s="8">
        <v>394</v>
      </c>
      <c r="J248" s="43"/>
      <c r="K248" s="55"/>
      <c r="L248" s="14" t="s">
        <v>91</v>
      </c>
      <c r="M248" s="8">
        <v>180</v>
      </c>
      <c r="N248" s="34">
        <v>0.4</v>
      </c>
      <c r="O248" s="34">
        <v>0</v>
      </c>
      <c r="P248" s="34">
        <v>25</v>
      </c>
      <c r="Q248" s="34">
        <v>103</v>
      </c>
      <c r="R248" s="34">
        <v>0.36</v>
      </c>
      <c r="S248" s="8">
        <v>394</v>
      </c>
      <c r="T248" s="48"/>
    </row>
    <row r="249" spans="1:20" ht="18.75">
      <c r="A249" s="55"/>
      <c r="B249" s="14" t="s">
        <v>23</v>
      </c>
      <c r="C249" s="8">
        <v>15</v>
      </c>
      <c r="D249" s="34">
        <v>0.99</v>
      </c>
      <c r="E249" s="34">
        <v>0.18</v>
      </c>
      <c r="F249" s="34">
        <v>5.1</v>
      </c>
      <c r="G249" s="34">
        <v>25.6</v>
      </c>
      <c r="H249" s="34" t="s">
        <v>15</v>
      </c>
      <c r="I249" s="8" t="s">
        <v>15</v>
      </c>
      <c r="J249" s="43"/>
      <c r="K249" s="55"/>
      <c r="L249" s="14" t="s">
        <v>23</v>
      </c>
      <c r="M249" s="8">
        <v>20</v>
      </c>
      <c r="N249" s="34">
        <v>1.32</v>
      </c>
      <c r="O249" s="34">
        <v>0.24</v>
      </c>
      <c r="P249" s="34">
        <v>5.1</v>
      </c>
      <c r="Q249" s="34">
        <v>34.1</v>
      </c>
      <c r="R249" s="34" t="s">
        <v>15</v>
      </c>
      <c r="S249" s="8" t="s">
        <v>15</v>
      </c>
      <c r="T249" s="48"/>
    </row>
    <row r="250" spans="1:20" ht="18.75">
      <c r="A250" s="55"/>
      <c r="B250" s="14" t="s">
        <v>92</v>
      </c>
      <c r="C250" s="8">
        <v>15</v>
      </c>
      <c r="D250" s="34">
        <v>1.2</v>
      </c>
      <c r="E250" s="34">
        <v>0.15</v>
      </c>
      <c r="F250" s="34">
        <v>7.5</v>
      </c>
      <c r="G250" s="34">
        <v>39</v>
      </c>
      <c r="H250" s="34" t="s">
        <v>15</v>
      </c>
      <c r="I250" s="8" t="s">
        <v>15</v>
      </c>
      <c r="J250" s="43"/>
      <c r="K250" s="55"/>
      <c r="L250" s="14" t="s">
        <v>92</v>
      </c>
      <c r="M250" s="8">
        <v>20</v>
      </c>
      <c r="N250" s="34">
        <v>1.6</v>
      </c>
      <c r="O250" s="34">
        <v>0.2</v>
      </c>
      <c r="P250" s="34">
        <v>10</v>
      </c>
      <c r="Q250" s="34">
        <v>48</v>
      </c>
      <c r="R250" s="34" t="s">
        <v>15</v>
      </c>
      <c r="S250" s="8" t="s">
        <v>15</v>
      </c>
      <c r="T250" s="48"/>
    </row>
    <row r="251" spans="1:20" ht="18.75">
      <c r="A251" s="56"/>
      <c r="B251" s="9" t="s">
        <v>17</v>
      </c>
      <c r="C251" s="10">
        <f aca="true" t="shared" si="84" ref="C251:H251">SUM(C244:C250)</f>
        <v>530</v>
      </c>
      <c r="D251" s="35">
        <f t="shared" si="84"/>
        <v>17.619999999999997</v>
      </c>
      <c r="E251" s="35">
        <f t="shared" si="84"/>
        <v>10.93</v>
      </c>
      <c r="F251" s="35">
        <f t="shared" si="84"/>
        <v>73.49999999999999</v>
      </c>
      <c r="G251" s="35">
        <f t="shared" si="84"/>
        <v>475.51000000000005</v>
      </c>
      <c r="H251" s="35">
        <f t="shared" si="84"/>
        <v>8.3</v>
      </c>
      <c r="I251" s="8" t="s">
        <v>15</v>
      </c>
      <c r="J251" s="44"/>
      <c r="K251" s="56"/>
      <c r="L251" s="9" t="s">
        <v>17</v>
      </c>
      <c r="M251" s="10">
        <f aca="true" t="shared" si="85" ref="M251:R251">SUM(M244:M250)</f>
        <v>670</v>
      </c>
      <c r="N251" s="35">
        <f t="shared" si="85"/>
        <v>22.37</v>
      </c>
      <c r="O251" s="35">
        <f t="shared" si="85"/>
        <v>14.81</v>
      </c>
      <c r="P251" s="35">
        <f t="shared" si="85"/>
        <v>95.09</v>
      </c>
      <c r="Q251" s="35">
        <f t="shared" si="85"/>
        <v>623.0500000000001</v>
      </c>
      <c r="R251" s="35">
        <f t="shared" si="85"/>
        <v>12.01</v>
      </c>
      <c r="S251" s="8" t="s">
        <v>15</v>
      </c>
      <c r="T251" s="48"/>
    </row>
    <row r="252" spans="1:20" ht="37.5">
      <c r="A252" s="54" t="s">
        <v>24</v>
      </c>
      <c r="B252" s="14" t="s">
        <v>93</v>
      </c>
      <c r="C252" s="8">
        <v>150</v>
      </c>
      <c r="D252" s="34">
        <v>4.2</v>
      </c>
      <c r="E252" s="34">
        <v>4.8</v>
      </c>
      <c r="F252" s="34">
        <v>6</v>
      </c>
      <c r="G252" s="34">
        <v>84.2</v>
      </c>
      <c r="H252" s="34">
        <v>1.2</v>
      </c>
      <c r="I252" s="8">
        <v>420</v>
      </c>
      <c r="J252" s="42"/>
      <c r="K252" s="54" t="s">
        <v>24</v>
      </c>
      <c r="L252" s="14" t="s">
        <v>93</v>
      </c>
      <c r="M252" s="8">
        <v>180</v>
      </c>
      <c r="N252" s="34">
        <v>5</v>
      </c>
      <c r="O252" s="34">
        <v>5.7</v>
      </c>
      <c r="P252" s="34">
        <v>7.2</v>
      </c>
      <c r="Q252" s="34">
        <v>101</v>
      </c>
      <c r="R252" s="34">
        <v>1.2</v>
      </c>
      <c r="S252" s="8">
        <v>420</v>
      </c>
      <c r="T252" s="48"/>
    </row>
    <row r="253" spans="1:20" ht="18.75">
      <c r="A253" s="55"/>
      <c r="B253" s="14" t="s">
        <v>94</v>
      </c>
      <c r="C253" s="8">
        <v>30</v>
      </c>
      <c r="D253" s="34">
        <v>2.82</v>
      </c>
      <c r="E253" s="34">
        <v>1.8</v>
      </c>
      <c r="F253" s="34">
        <v>20.1</v>
      </c>
      <c r="G253" s="34">
        <v>107.7</v>
      </c>
      <c r="H253" s="34" t="s">
        <v>15</v>
      </c>
      <c r="I253" s="8" t="s">
        <v>15</v>
      </c>
      <c r="J253" s="43"/>
      <c r="K253" s="55"/>
      <c r="L253" s="14" t="s">
        <v>94</v>
      </c>
      <c r="M253" s="8">
        <v>30</v>
      </c>
      <c r="N253" s="34">
        <v>2.82</v>
      </c>
      <c r="O253" s="34">
        <v>1.8</v>
      </c>
      <c r="P253" s="34">
        <v>20.1</v>
      </c>
      <c r="Q253" s="34">
        <v>107.7</v>
      </c>
      <c r="R253" s="34" t="s">
        <v>15</v>
      </c>
      <c r="S253" s="8" t="s">
        <v>15</v>
      </c>
      <c r="T253" s="48"/>
    </row>
    <row r="254" spans="1:20" ht="18.75">
      <c r="A254" s="56"/>
      <c r="B254" s="9" t="s">
        <v>17</v>
      </c>
      <c r="C254" s="10">
        <f aca="true" t="shared" si="86" ref="C254:H254">SUM(C252:C253)</f>
        <v>180</v>
      </c>
      <c r="D254" s="35">
        <f t="shared" si="86"/>
        <v>7.02</v>
      </c>
      <c r="E254" s="35">
        <f t="shared" si="86"/>
        <v>6.6</v>
      </c>
      <c r="F254" s="35">
        <f t="shared" si="86"/>
        <v>26.1</v>
      </c>
      <c r="G254" s="35">
        <f t="shared" si="86"/>
        <v>191.9</v>
      </c>
      <c r="H254" s="35">
        <f t="shared" si="86"/>
        <v>1.2</v>
      </c>
      <c r="I254" s="8" t="s">
        <v>15</v>
      </c>
      <c r="J254" s="44"/>
      <c r="K254" s="56"/>
      <c r="L254" s="9" t="s">
        <v>17</v>
      </c>
      <c r="M254" s="10">
        <f aca="true" t="shared" si="87" ref="M254:R254">SUM(M252:M253)</f>
        <v>210</v>
      </c>
      <c r="N254" s="35">
        <f t="shared" si="87"/>
        <v>7.82</v>
      </c>
      <c r="O254" s="35">
        <f t="shared" si="87"/>
        <v>7.5</v>
      </c>
      <c r="P254" s="35">
        <f t="shared" si="87"/>
        <v>27.3</v>
      </c>
      <c r="Q254" s="35">
        <f t="shared" si="87"/>
        <v>208.7</v>
      </c>
      <c r="R254" s="35">
        <f t="shared" si="87"/>
        <v>1.2</v>
      </c>
      <c r="S254" s="8" t="s">
        <v>15</v>
      </c>
      <c r="T254" s="48"/>
    </row>
    <row r="255" spans="1:20" ht="18.75">
      <c r="A255" s="54" t="s">
        <v>26</v>
      </c>
      <c r="B255" s="14" t="s">
        <v>95</v>
      </c>
      <c r="C255" s="8">
        <v>70</v>
      </c>
      <c r="D255" s="34">
        <v>1.9</v>
      </c>
      <c r="E255" s="34">
        <v>7.8</v>
      </c>
      <c r="F255" s="34">
        <v>11.8</v>
      </c>
      <c r="G255" s="34">
        <v>132.7</v>
      </c>
      <c r="H255" s="34">
        <v>14.3</v>
      </c>
      <c r="I255" s="8">
        <v>46</v>
      </c>
      <c r="J255" s="42"/>
      <c r="K255" s="54" t="s">
        <v>26</v>
      </c>
      <c r="L255" s="14" t="s">
        <v>95</v>
      </c>
      <c r="M255" s="8">
        <v>100</v>
      </c>
      <c r="N255" s="34">
        <v>2.76</v>
      </c>
      <c r="O255" s="34">
        <v>11.1</v>
      </c>
      <c r="P255" s="34">
        <v>16.8</v>
      </c>
      <c r="Q255" s="34">
        <v>189.6</v>
      </c>
      <c r="R255" s="34">
        <v>20.4</v>
      </c>
      <c r="S255" s="8">
        <v>46</v>
      </c>
      <c r="T255" s="48"/>
    </row>
    <row r="256" spans="1:20" ht="18.75">
      <c r="A256" s="55"/>
      <c r="B256" s="14" t="s">
        <v>54</v>
      </c>
      <c r="C256" s="8">
        <v>60</v>
      </c>
      <c r="D256" s="34">
        <v>5.6</v>
      </c>
      <c r="E256" s="34">
        <v>7.5</v>
      </c>
      <c r="F256" s="34">
        <v>0.7</v>
      </c>
      <c r="G256" s="34">
        <v>95.3</v>
      </c>
      <c r="H256" s="34">
        <v>0.12</v>
      </c>
      <c r="I256" s="8">
        <v>229</v>
      </c>
      <c r="J256" s="43"/>
      <c r="K256" s="55"/>
      <c r="L256" s="14" t="s">
        <v>54</v>
      </c>
      <c r="M256" s="8">
        <v>75</v>
      </c>
      <c r="N256" s="34">
        <v>7.03</v>
      </c>
      <c r="O256" s="34">
        <v>9.4</v>
      </c>
      <c r="P256" s="34">
        <v>0.9</v>
      </c>
      <c r="Q256" s="34">
        <v>119.1</v>
      </c>
      <c r="R256" s="34">
        <v>0.15</v>
      </c>
      <c r="S256" s="8">
        <v>229</v>
      </c>
      <c r="T256" s="48"/>
    </row>
    <row r="257" spans="1:20" ht="37.5">
      <c r="A257" s="55"/>
      <c r="B257" s="14" t="s">
        <v>141</v>
      </c>
      <c r="C257" s="8">
        <v>150</v>
      </c>
      <c r="D257" s="34">
        <v>0.1</v>
      </c>
      <c r="E257" s="34">
        <v>0.01</v>
      </c>
      <c r="F257" s="34">
        <v>12.2</v>
      </c>
      <c r="G257" s="34">
        <v>49.5</v>
      </c>
      <c r="H257" s="34">
        <v>2.8</v>
      </c>
      <c r="I257" s="8">
        <v>412</v>
      </c>
      <c r="J257" s="43"/>
      <c r="K257" s="55"/>
      <c r="L257" s="14" t="s">
        <v>141</v>
      </c>
      <c r="M257" s="8">
        <v>180</v>
      </c>
      <c r="N257" s="34">
        <v>0.12</v>
      </c>
      <c r="O257" s="34">
        <v>0.02</v>
      </c>
      <c r="P257" s="34">
        <v>12.2</v>
      </c>
      <c r="Q257" s="34">
        <v>49.5</v>
      </c>
      <c r="R257" s="34">
        <v>3</v>
      </c>
      <c r="S257" s="8">
        <v>412</v>
      </c>
      <c r="T257" s="48"/>
    </row>
    <row r="258" spans="1:20" ht="18.75">
      <c r="A258" s="55"/>
      <c r="B258" s="14" t="s">
        <v>14</v>
      </c>
      <c r="C258" s="8">
        <v>30</v>
      </c>
      <c r="D258" s="34">
        <v>1.98</v>
      </c>
      <c r="E258" s="34">
        <v>0.36</v>
      </c>
      <c r="F258" s="34">
        <v>10.2</v>
      </c>
      <c r="G258" s="34">
        <v>51.2</v>
      </c>
      <c r="H258" s="34" t="s">
        <v>15</v>
      </c>
      <c r="I258" s="8" t="s">
        <v>15</v>
      </c>
      <c r="J258" s="43"/>
      <c r="K258" s="55"/>
      <c r="L258" s="14" t="s">
        <v>14</v>
      </c>
      <c r="M258" s="8">
        <v>40</v>
      </c>
      <c r="N258" s="34">
        <v>2.68</v>
      </c>
      <c r="O258" s="34">
        <v>0.4</v>
      </c>
      <c r="P258" s="34">
        <v>20</v>
      </c>
      <c r="Q258" s="34">
        <v>96</v>
      </c>
      <c r="R258" s="34" t="s">
        <v>15</v>
      </c>
      <c r="S258" s="8" t="s">
        <v>15</v>
      </c>
      <c r="T258" s="48"/>
    </row>
    <row r="259" spans="1:20" ht="18.75">
      <c r="A259" s="56"/>
      <c r="B259" s="11" t="s">
        <v>17</v>
      </c>
      <c r="C259" s="10">
        <f aca="true" t="shared" si="88" ref="C259:H259">SUM(C255:C258)</f>
        <v>310</v>
      </c>
      <c r="D259" s="35">
        <f t="shared" si="88"/>
        <v>9.58</v>
      </c>
      <c r="E259" s="35">
        <f t="shared" si="88"/>
        <v>15.67</v>
      </c>
      <c r="F259" s="35">
        <f t="shared" si="88"/>
        <v>34.9</v>
      </c>
      <c r="G259" s="35">
        <f t="shared" si="88"/>
        <v>328.7</v>
      </c>
      <c r="H259" s="35">
        <f t="shared" si="88"/>
        <v>17.22</v>
      </c>
      <c r="I259" s="8" t="s">
        <v>15</v>
      </c>
      <c r="J259" s="44"/>
      <c r="K259" s="56"/>
      <c r="L259" s="11" t="s">
        <v>17</v>
      </c>
      <c r="M259" s="10">
        <f aca="true" t="shared" si="89" ref="M259:R259">SUM(M255:M258)</f>
        <v>395</v>
      </c>
      <c r="N259" s="35">
        <f t="shared" si="89"/>
        <v>12.589999999999998</v>
      </c>
      <c r="O259" s="35">
        <f t="shared" si="89"/>
        <v>20.919999999999998</v>
      </c>
      <c r="P259" s="35">
        <f t="shared" si="89"/>
        <v>49.9</v>
      </c>
      <c r="Q259" s="35">
        <f t="shared" si="89"/>
        <v>454.2</v>
      </c>
      <c r="R259" s="35">
        <f t="shared" si="89"/>
        <v>23.549999999999997</v>
      </c>
      <c r="S259" s="8" t="s">
        <v>15</v>
      </c>
      <c r="T259" s="48"/>
    </row>
    <row r="260" spans="1:20" ht="18.75" customHeight="1">
      <c r="A260" s="57" t="s">
        <v>86</v>
      </c>
      <c r="B260" s="58"/>
      <c r="C260" s="10">
        <f aca="true" t="shared" si="90" ref="C260:H260">C259+C254+C251+C243+C240</f>
        <v>1565</v>
      </c>
      <c r="D260" s="35">
        <f t="shared" si="90"/>
        <v>42.519999999999996</v>
      </c>
      <c r="E260" s="35">
        <f t="shared" si="90"/>
        <v>43.400000000000006</v>
      </c>
      <c r="F260" s="35">
        <f t="shared" si="90"/>
        <v>207.64000000000001</v>
      </c>
      <c r="G260" s="35">
        <f t="shared" si="90"/>
        <v>1415.3100000000002</v>
      </c>
      <c r="H260" s="35">
        <f t="shared" si="90"/>
        <v>39.92</v>
      </c>
      <c r="I260" s="8" t="s">
        <v>15</v>
      </c>
      <c r="J260" s="45"/>
      <c r="K260" s="57" t="s">
        <v>86</v>
      </c>
      <c r="L260" s="58"/>
      <c r="M260" s="10">
        <f aca="true" t="shared" si="91" ref="M260:R260">M259+M254+M251+M243+M240</f>
        <v>1905</v>
      </c>
      <c r="N260" s="35">
        <f t="shared" si="91"/>
        <v>52.24</v>
      </c>
      <c r="O260" s="35">
        <f t="shared" si="91"/>
        <v>58.56999999999999</v>
      </c>
      <c r="P260" s="35">
        <f t="shared" si="91"/>
        <v>254.82000000000002</v>
      </c>
      <c r="Q260" s="35">
        <f t="shared" si="91"/>
        <v>1814.3500000000001</v>
      </c>
      <c r="R260" s="35">
        <f t="shared" si="91"/>
        <v>50.199999999999996</v>
      </c>
      <c r="S260" s="8" t="s">
        <v>15</v>
      </c>
      <c r="T260" s="48"/>
    </row>
    <row r="261" spans="1:20" ht="18.75">
      <c r="A261" s="12"/>
      <c r="B261" s="12"/>
      <c r="C261" s="12"/>
      <c r="D261" s="52"/>
      <c r="E261" s="52"/>
      <c r="F261" s="52"/>
      <c r="G261" s="52"/>
      <c r="H261" s="52"/>
      <c r="I261" s="12"/>
      <c r="J261" s="12"/>
      <c r="K261" s="12"/>
      <c r="L261" s="12"/>
      <c r="M261" s="12"/>
      <c r="N261" s="52"/>
      <c r="O261" s="52"/>
      <c r="P261" s="52"/>
      <c r="Q261" s="52"/>
      <c r="R261" s="52"/>
      <c r="S261" s="12"/>
      <c r="T261" s="12"/>
    </row>
    <row r="262" spans="1:13" ht="18.75">
      <c r="A262" s="1" t="s">
        <v>96</v>
      </c>
      <c r="B262" s="1" t="s">
        <v>83</v>
      </c>
      <c r="C262" s="2" t="s">
        <v>102</v>
      </c>
      <c r="K262" s="1" t="s">
        <v>96</v>
      </c>
      <c r="L262" s="1" t="s">
        <v>83</v>
      </c>
      <c r="M262" s="2" t="s">
        <v>171</v>
      </c>
    </row>
    <row r="263" spans="1:20" ht="18.75">
      <c r="A263" s="76" t="s">
        <v>97</v>
      </c>
      <c r="B263" s="76"/>
      <c r="C263" s="76"/>
      <c r="D263" s="76"/>
      <c r="H263" s="51" t="s">
        <v>2</v>
      </c>
      <c r="I263" s="3"/>
      <c r="J263" s="3"/>
      <c r="K263" s="76" t="s">
        <v>97</v>
      </c>
      <c r="L263" s="76"/>
      <c r="M263" s="76"/>
      <c r="N263" s="76"/>
      <c r="R263" s="51" t="s">
        <v>2</v>
      </c>
      <c r="S263" s="3"/>
      <c r="T263" s="3"/>
    </row>
    <row r="264" spans="1:20" ht="18.75">
      <c r="A264" s="4"/>
      <c r="C264" s="5"/>
      <c r="H264" s="51" t="s">
        <v>31</v>
      </c>
      <c r="I264" s="3"/>
      <c r="J264" s="3"/>
      <c r="K264" s="4"/>
      <c r="M264" s="5"/>
      <c r="R264" s="51" t="s">
        <v>31</v>
      </c>
      <c r="S264" s="3"/>
      <c r="T264" s="3"/>
    </row>
    <row r="265" spans="1:11" ht="18.75">
      <c r="A265" s="4"/>
      <c r="K265" s="4"/>
    </row>
    <row r="266" spans="1:20" s="6" customFormat="1" ht="18.75">
      <c r="A266" s="67" t="s">
        <v>3</v>
      </c>
      <c r="B266" s="67" t="s">
        <v>84</v>
      </c>
      <c r="C266" s="62" t="s">
        <v>4</v>
      </c>
      <c r="D266" s="70" t="s">
        <v>6</v>
      </c>
      <c r="E266" s="71"/>
      <c r="F266" s="72"/>
      <c r="G266" s="59" t="s">
        <v>7</v>
      </c>
      <c r="H266" s="59" t="s">
        <v>8</v>
      </c>
      <c r="I266" s="62" t="s">
        <v>82</v>
      </c>
      <c r="J266" s="39"/>
      <c r="K266" s="67" t="s">
        <v>3</v>
      </c>
      <c r="L266" s="67" t="s">
        <v>84</v>
      </c>
      <c r="M266" s="62" t="s">
        <v>4</v>
      </c>
      <c r="N266" s="70" t="s">
        <v>6</v>
      </c>
      <c r="O266" s="71"/>
      <c r="P266" s="72"/>
      <c r="Q266" s="59" t="s">
        <v>7</v>
      </c>
      <c r="R266" s="59" t="s">
        <v>8</v>
      </c>
      <c r="S266" s="62" t="s">
        <v>82</v>
      </c>
      <c r="T266" s="47"/>
    </row>
    <row r="267" spans="1:20" s="6" customFormat="1" ht="18.75">
      <c r="A267" s="68"/>
      <c r="B267" s="68"/>
      <c r="C267" s="63" t="s">
        <v>5</v>
      </c>
      <c r="D267" s="73"/>
      <c r="E267" s="74"/>
      <c r="F267" s="75"/>
      <c r="G267" s="60"/>
      <c r="H267" s="60"/>
      <c r="I267" s="63"/>
      <c r="J267" s="40"/>
      <c r="K267" s="68"/>
      <c r="L267" s="68"/>
      <c r="M267" s="63" t="s">
        <v>5</v>
      </c>
      <c r="N267" s="73"/>
      <c r="O267" s="74"/>
      <c r="P267" s="75"/>
      <c r="Q267" s="60"/>
      <c r="R267" s="60"/>
      <c r="S267" s="63"/>
      <c r="T267" s="47"/>
    </row>
    <row r="268" spans="1:20" s="6" customFormat="1" ht="18.75">
      <c r="A268" s="68"/>
      <c r="B268" s="68"/>
      <c r="C268" s="63"/>
      <c r="D268" s="65" t="s">
        <v>9</v>
      </c>
      <c r="E268" s="65" t="s">
        <v>10</v>
      </c>
      <c r="F268" s="65" t="s">
        <v>11</v>
      </c>
      <c r="G268" s="60"/>
      <c r="H268" s="60"/>
      <c r="I268" s="63"/>
      <c r="J268" s="40"/>
      <c r="K268" s="68"/>
      <c r="L268" s="68"/>
      <c r="M268" s="63"/>
      <c r="N268" s="65" t="s">
        <v>9</v>
      </c>
      <c r="O268" s="65" t="s">
        <v>10</v>
      </c>
      <c r="P268" s="65" t="s">
        <v>11</v>
      </c>
      <c r="Q268" s="60"/>
      <c r="R268" s="60"/>
      <c r="S268" s="63"/>
      <c r="T268" s="47"/>
    </row>
    <row r="269" spans="1:20" s="6" customFormat="1" ht="18.75">
      <c r="A269" s="69"/>
      <c r="B269" s="69"/>
      <c r="C269" s="64"/>
      <c r="D269" s="66"/>
      <c r="E269" s="66"/>
      <c r="F269" s="66"/>
      <c r="G269" s="61"/>
      <c r="H269" s="61"/>
      <c r="I269" s="64"/>
      <c r="J269" s="41"/>
      <c r="K269" s="69"/>
      <c r="L269" s="69"/>
      <c r="M269" s="64"/>
      <c r="N269" s="66"/>
      <c r="O269" s="66"/>
      <c r="P269" s="66"/>
      <c r="Q269" s="61"/>
      <c r="R269" s="61"/>
      <c r="S269" s="64"/>
      <c r="T269" s="47"/>
    </row>
    <row r="270" spans="1:20" ht="56.25">
      <c r="A270" s="54" t="s">
        <v>12</v>
      </c>
      <c r="B270" s="14" t="s">
        <v>169</v>
      </c>
      <c r="C270" s="8">
        <v>150</v>
      </c>
      <c r="D270" s="34">
        <v>3.4</v>
      </c>
      <c r="E270" s="34">
        <v>3.1</v>
      </c>
      <c r="F270" s="34">
        <v>23.3</v>
      </c>
      <c r="G270" s="34">
        <v>136.5</v>
      </c>
      <c r="H270" s="34">
        <v>1.5</v>
      </c>
      <c r="I270" s="8">
        <v>182</v>
      </c>
      <c r="J270" s="42"/>
      <c r="K270" s="54" t="s">
        <v>12</v>
      </c>
      <c r="L270" s="14" t="s">
        <v>169</v>
      </c>
      <c r="M270" s="8">
        <v>200</v>
      </c>
      <c r="N270" s="34">
        <v>4.5</v>
      </c>
      <c r="O270" s="34">
        <v>4.1</v>
      </c>
      <c r="P270" s="34">
        <v>31</v>
      </c>
      <c r="Q270" s="34">
        <v>182</v>
      </c>
      <c r="R270" s="34">
        <v>1.95</v>
      </c>
      <c r="S270" s="8">
        <v>182</v>
      </c>
      <c r="T270" s="48"/>
    </row>
    <row r="271" spans="1:20" ht="37.5">
      <c r="A271" s="55"/>
      <c r="B271" s="14" t="s">
        <v>48</v>
      </c>
      <c r="C271" s="8">
        <v>150</v>
      </c>
      <c r="D271" s="34">
        <v>2.9</v>
      </c>
      <c r="E271" s="34">
        <v>2.4</v>
      </c>
      <c r="F271" s="34">
        <v>14.4</v>
      </c>
      <c r="G271" s="34">
        <v>91</v>
      </c>
      <c r="H271" s="34" t="s">
        <v>15</v>
      </c>
      <c r="I271" s="8">
        <v>414</v>
      </c>
      <c r="J271" s="43"/>
      <c r="K271" s="55"/>
      <c r="L271" s="14" t="s">
        <v>48</v>
      </c>
      <c r="M271" s="8">
        <v>180</v>
      </c>
      <c r="N271" s="34" t="s">
        <v>173</v>
      </c>
      <c r="O271" s="34">
        <v>2.4</v>
      </c>
      <c r="P271" s="34">
        <v>14.4</v>
      </c>
      <c r="Q271" s="34">
        <v>91</v>
      </c>
      <c r="R271" s="34" t="s">
        <v>15</v>
      </c>
      <c r="S271" s="8">
        <v>414</v>
      </c>
      <c r="T271" s="48"/>
    </row>
    <row r="272" spans="1:20" ht="56.25">
      <c r="A272" s="55"/>
      <c r="B272" s="14" t="s">
        <v>106</v>
      </c>
      <c r="C272" s="8">
        <v>55</v>
      </c>
      <c r="D272" s="34">
        <v>5.82</v>
      </c>
      <c r="E272" s="34">
        <v>6.93</v>
      </c>
      <c r="F272" s="34">
        <v>20.1</v>
      </c>
      <c r="G272" s="34">
        <v>163</v>
      </c>
      <c r="H272" s="34">
        <v>0.07</v>
      </c>
      <c r="I272" s="8">
        <v>3</v>
      </c>
      <c r="J272" s="43"/>
      <c r="K272" s="55"/>
      <c r="L272" s="14" t="s">
        <v>106</v>
      </c>
      <c r="M272" s="8">
        <v>55</v>
      </c>
      <c r="N272" s="34">
        <v>5.82</v>
      </c>
      <c r="O272" s="34">
        <v>6.93</v>
      </c>
      <c r="P272" s="34">
        <v>20.1</v>
      </c>
      <c r="Q272" s="34">
        <v>163</v>
      </c>
      <c r="R272" s="34">
        <v>0.07</v>
      </c>
      <c r="S272" s="8">
        <v>3</v>
      </c>
      <c r="T272" s="48"/>
    </row>
    <row r="273" spans="1:20" ht="18.75">
      <c r="A273" s="56"/>
      <c r="B273" s="9" t="s">
        <v>17</v>
      </c>
      <c r="C273" s="13">
        <f aca="true" t="shared" si="92" ref="C273:H273">SUM(C270:C272)</f>
        <v>355</v>
      </c>
      <c r="D273" s="35">
        <f t="shared" si="92"/>
        <v>12.120000000000001</v>
      </c>
      <c r="E273" s="35">
        <f t="shared" si="92"/>
        <v>12.43</v>
      </c>
      <c r="F273" s="35">
        <f t="shared" si="92"/>
        <v>57.800000000000004</v>
      </c>
      <c r="G273" s="35">
        <f t="shared" si="92"/>
        <v>390.5</v>
      </c>
      <c r="H273" s="35">
        <f t="shared" si="92"/>
        <v>1.57</v>
      </c>
      <c r="I273" s="8" t="s">
        <v>15</v>
      </c>
      <c r="J273" s="44"/>
      <c r="K273" s="56"/>
      <c r="L273" s="9" t="s">
        <v>17</v>
      </c>
      <c r="M273" s="13">
        <f aca="true" t="shared" si="93" ref="M273:R273">SUM(M270:M272)</f>
        <v>435</v>
      </c>
      <c r="N273" s="35">
        <f t="shared" si="93"/>
        <v>10.32</v>
      </c>
      <c r="O273" s="35">
        <f t="shared" si="93"/>
        <v>13.43</v>
      </c>
      <c r="P273" s="35">
        <f t="shared" si="93"/>
        <v>65.5</v>
      </c>
      <c r="Q273" s="35">
        <f t="shared" si="93"/>
        <v>436</v>
      </c>
      <c r="R273" s="35">
        <f t="shared" si="93"/>
        <v>2.02</v>
      </c>
      <c r="S273" s="8" t="s">
        <v>15</v>
      </c>
      <c r="T273" s="48"/>
    </row>
    <row r="274" spans="1:20" ht="93.75">
      <c r="A274" s="54" t="s">
        <v>18</v>
      </c>
      <c r="B274" s="7" t="s">
        <v>19</v>
      </c>
      <c r="C274" s="8">
        <v>100</v>
      </c>
      <c r="D274" s="34">
        <v>0.5</v>
      </c>
      <c r="E274" s="34" t="s">
        <v>15</v>
      </c>
      <c r="F274" s="34">
        <v>10.1</v>
      </c>
      <c r="G274" s="34">
        <v>42.4</v>
      </c>
      <c r="H274" s="34">
        <v>2</v>
      </c>
      <c r="I274" s="8">
        <v>418</v>
      </c>
      <c r="J274" s="42"/>
      <c r="K274" s="54" t="s">
        <v>18</v>
      </c>
      <c r="L274" s="7" t="s">
        <v>19</v>
      </c>
      <c r="M274" s="8">
        <v>180</v>
      </c>
      <c r="N274" s="34">
        <v>0.9</v>
      </c>
      <c r="O274" s="34" t="s">
        <v>15</v>
      </c>
      <c r="P274" s="34">
        <v>18.18</v>
      </c>
      <c r="Q274" s="34">
        <v>76.8</v>
      </c>
      <c r="R274" s="34">
        <v>3.6</v>
      </c>
      <c r="S274" s="8">
        <v>399</v>
      </c>
      <c r="T274" s="48"/>
    </row>
    <row r="275" spans="1:20" ht="18.75">
      <c r="A275" s="56"/>
      <c r="B275" s="9" t="s">
        <v>17</v>
      </c>
      <c r="C275" s="10">
        <f aca="true" t="shared" si="94" ref="C275:H275">SUM(C274)</f>
        <v>100</v>
      </c>
      <c r="D275" s="35">
        <f t="shared" si="94"/>
        <v>0.5</v>
      </c>
      <c r="E275" s="35">
        <f t="shared" si="94"/>
        <v>0</v>
      </c>
      <c r="F275" s="35">
        <f t="shared" si="94"/>
        <v>10.1</v>
      </c>
      <c r="G275" s="35">
        <f t="shared" si="94"/>
        <v>42.4</v>
      </c>
      <c r="H275" s="35">
        <f t="shared" si="94"/>
        <v>2</v>
      </c>
      <c r="I275" s="8" t="s">
        <v>15</v>
      </c>
      <c r="J275" s="44"/>
      <c r="K275" s="56"/>
      <c r="L275" s="9" t="s">
        <v>17</v>
      </c>
      <c r="M275" s="10">
        <f aca="true" t="shared" si="95" ref="M275:R275">SUM(M274)</f>
        <v>180</v>
      </c>
      <c r="N275" s="35">
        <f t="shared" si="95"/>
        <v>0.9</v>
      </c>
      <c r="O275" s="35">
        <f t="shared" si="95"/>
        <v>0</v>
      </c>
      <c r="P275" s="35">
        <f t="shared" si="95"/>
        <v>18.18</v>
      </c>
      <c r="Q275" s="35">
        <f t="shared" si="95"/>
        <v>76.8</v>
      </c>
      <c r="R275" s="35">
        <f t="shared" si="95"/>
        <v>3.6</v>
      </c>
      <c r="S275" s="8" t="s">
        <v>15</v>
      </c>
      <c r="T275" s="48"/>
    </row>
    <row r="276" spans="1:20" ht="37.5">
      <c r="A276" s="54" t="s">
        <v>20</v>
      </c>
      <c r="B276" s="14" t="s">
        <v>170</v>
      </c>
      <c r="C276" s="8">
        <v>30</v>
      </c>
      <c r="D276" s="34">
        <v>0.4</v>
      </c>
      <c r="E276" s="34">
        <v>0.06</v>
      </c>
      <c r="F276" s="34">
        <v>3.5</v>
      </c>
      <c r="G276" s="34">
        <v>15.7</v>
      </c>
      <c r="H276" s="34">
        <v>1.4</v>
      </c>
      <c r="I276" s="8">
        <v>42</v>
      </c>
      <c r="J276" s="42"/>
      <c r="K276" s="54" t="s">
        <v>20</v>
      </c>
      <c r="L276" s="14" t="s">
        <v>170</v>
      </c>
      <c r="M276" s="8">
        <v>50</v>
      </c>
      <c r="N276" s="34">
        <v>0.62</v>
      </c>
      <c r="O276" s="34">
        <v>0.1</v>
      </c>
      <c r="P276" s="34">
        <v>5.8</v>
      </c>
      <c r="Q276" s="34">
        <v>26.2</v>
      </c>
      <c r="R276" s="34">
        <v>2.4</v>
      </c>
      <c r="S276" s="8">
        <v>42</v>
      </c>
      <c r="T276" s="48"/>
    </row>
    <row r="277" spans="1:20" ht="18.75">
      <c r="A277" s="55"/>
      <c r="B277" s="14" t="s">
        <v>217</v>
      </c>
      <c r="C277" s="8">
        <v>150</v>
      </c>
      <c r="D277" s="34">
        <v>3.15</v>
      </c>
      <c r="E277" s="34">
        <v>3.3</v>
      </c>
      <c r="F277" s="34">
        <v>13.4</v>
      </c>
      <c r="G277" s="34">
        <v>96.2</v>
      </c>
      <c r="H277" s="34">
        <v>5.7</v>
      </c>
      <c r="I277" s="8">
        <v>101</v>
      </c>
      <c r="J277" s="43"/>
      <c r="K277" s="55"/>
      <c r="L277" s="14" t="s">
        <v>217</v>
      </c>
      <c r="M277" s="8">
        <v>200</v>
      </c>
      <c r="N277" s="34">
        <v>4.2</v>
      </c>
      <c r="O277" s="34">
        <v>4.45</v>
      </c>
      <c r="P277" s="34">
        <v>17.9</v>
      </c>
      <c r="Q277" s="34">
        <v>128.3</v>
      </c>
      <c r="R277" s="34">
        <v>7.6</v>
      </c>
      <c r="S277" s="8">
        <v>101</v>
      </c>
      <c r="T277" s="48"/>
    </row>
    <row r="278" spans="1:20" ht="30.75" customHeight="1">
      <c r="A278" s="55"/>
      <c r="B278" s="14" t="s">
        <v>209</v>
      </c>
      <c r="C278" s="8">
        <v>150</v>
      </c>
      <c r="D278" s="34">
        <v>10.7</v>
      </c>
      <c r="E278" s="34">
        <v>12.9</v>
      </c>
      <c r="F278" s="34">
        <v>13.5</v>
      </c>
      <c r="G278" s="34">
        <v>212.8</v>
      </c>
      <c r="H278" s="34">
        <v>28</v>
      </c>
      <c r="I278" s="8">
        <v>621</v>
      </c>
      <c r="J278" s="43"/>
      <c r="K278" s="55"/>
      <c r="L278" s="14" t="s">
        <v>209</v>
      </c>
      <c r="M278" s="8">
        <v>200</v>
      </c>
      <c r="N278" s="34">
        <v>13.34</v>
      </c>
      <c r="O278" s="34">
        <v>16.16</v>
      </c>
      <c r="P278" s="34">
        <v>16.89</v>
      </c>
      <c r="Q278" s="34">
        <v>266</v>
      </c>
      <c r="R278" s="34">
        <v>35</v>
      </c>
      <c r="S278" s="8">
        <v>621</v>
      </c>
      <c r="T278" s="48"/>
    </row>
    <row r="279" spans="1:20" ht="18.75">
      <c r="A279" s="55"/>
      <c r="B279" s="14" t="s">
        <v>37</v>
      </c>
      <c r="C279" s="8">
        <v>150</v>
      </c>
      <c r="D279" s="34">
        <v>0.1</v>
      </c>
      <c r="E279" s="34">
        <v>0.1</v>
      </c>
      <c r="F279" s="34">
        <v>19.9</v>
      </c>
      <c r="G279" s="34">
        <v>81.3</v>
      </c>
      <c r="H279" s="34">
        <v>1.4</v>
      </c>
      <c r="I279" s="8">
        <v>390</v>
      </c>
      <c r="J279" s="43"/>
      <c r="K279" s="55"/>
      <c r="L279" s="14" t="s">
        <v>37</v>
      </c>
      <c r="M279" s="8">
        <v>180</v>
      </c>
      <c r="N279" s="34">
        <v>0.14</v>
      </c>
      <c r="O279" s="34">
        <v>0.14</v>
      </c>
      <c r="P279" s="34">
        <v>21.4</v>
      </c>
      <c r="Q279" s="34">
        <v>87.84</v>
      </c>
      <c r="R279" s="34">
        <v>1.5</v>
      </c>
      <c r="S279" s="8">
        <v>390</v>
      </c>
      <c r="T279" s="48"/>
    </row>
    <row r="280" spans="1:20" ht="18.75">
      <c r="A280" s="55"/>
      <c r="B280" s="14" t="s">
        <v>23</v>
      </c>
      <c r="C280" s="8">
        <v>30</v>
      </c>
      <c r="D280" s="34">
        <v>1.98</v>
      </c>
      <c r="E280" s="34">
        <v>0.36</v>
      </c>
      <c r="F280" s="34">
        <v>10.2</v>
      </c>
      <c r="G280" s="34">
        <v>51.2</v>
      </c>
      <c r="H280" s="34" t="s">
        <v>15</v>
      </c>
      <c r="I280" s="8" t="s">
        <v>15</v>
      </c>
      <c r="J280" s="43"/>
      <c r="K280" s="55"/>
      <c r="L280" s="14" t="s">
        <v>23</v>
      </c>
      <c r="M280" s="8">
        <v>40</v>
      </c>
      <c r="N280" s="34">
        <v>2.64</v>
      </c>
      <c r="O280" s="34">
        <v>0.48</v>
      </c>
      <c r="P280" s="34">
        <v>13.6</v>
      </c>
      <c r="Q280" s="34">
        <v>68.2</v>
      </c>
      <c r="R280" s="34" t="s">
        <v>15</v>
      </c>
      <c r="S280" s="8" t="s">
        <v>15</v>
      </c>
      <c r="T280" s="48"/>
    </row>
    <row r="281" spans="1:20" ht="18.75">
      <c r="A281" s="56"/>
      <c r="B281" s="9" t="s">
        <v>17</v>
      </c>
      <c r="C281" s="10">
        <f aca="true" t="shared" si="96" ref="C281:H281">SUM(C276:C280)</f>
        <v>510</v>
      </c>
      <c r="D281" s="35">
        <f t="shared" si="96"/>
        <v>16.33</v>
      </c>
      <c r="E281" s="35">
        <f t="shared" si="96"/>
        <v>16.720000000000002</v>
      </c>
      <c r="F281" s="35">
        <f t="shared" si="96"/>
        <v>60.5</v>
      </c>
      <c r="G281" s="35">
        <f t="shared" si="96"/>
        <v>457.20000000000005</v>
      </c>
      <c r="H281" s="35">
        <f t="shared" si="96"/>
        <v>36.5</v>
      </c>
      <c r="I281" s="8" t="s">
        <v>15</v>
      </c>
      <c r="J281" s="44"/>
      <c r="K281" s="56"/>
      <c r="L281" s="9" t="s">
        <v>17</v>
      </c>
      <c r="M281" s="10">
        <f aca="true" t="shared" si="97" ref="M281:R281">SUM(M276:M280)</f>
        <v>670</v>
      </c>
      <c r="N281" s="35">
        <f t="shared" si="97"/>
        <v>20.94</v>
      </c>
      <c r="O281" s="35">
        <f t="shared" si="97"/>
        <v>21.330000000000002</v>
      </c>
      <c r="P281" s="35">
        <f t="shared" si="97"/>
        <v>75.59</v>
      </c>
      <c r="Q281" s="35">
        <f t="shared" si="97"/>
        <v>576.5400000000001</v>
      </c>
      <c r="R281" s="35">
        <f t="shared" si="97"/>
        <v>46.5</v>
      </c>
      <c r="S281" s="8" t="s">
        <v>15</v>
      </c>
      <c r="T281" s="48"/>
    </row>
    <row r="282" spans="1:20" ht="37.5">
      <c r="A282" s="54" t="s">
        <v>24</v>
      </c>
      <c r="B282" s="14" t="s">
        <v>25</v>
      </c>
      <c r="C282" s="8">
        <v>150</v>
      </c>
      <c r="D282" s="34">
        <v>4.2</v>
      </c>
      <c r="E282" s="34">
        <v>4.8</v>
      </c>
      <c r="F282" s="34">
        <v>6</v>
      </c>
      <c r="G282" s="34">
        <v>84.2</v>
      </c>
      <c r="H282" s="34">
        <v>1.2</v>
      </c>
      <c r="I282" s="8">
        <v>420</v>
      </c>
      <c r="J282" s="42"/>
      <c r="K282" s="54" t="s">
        <v>24</v>
      </c>
      <c r="L282" s="14" t="s">
        <v>25</v>
      </c>
      <c r="M282" s="8">
        <v>180</v>
      </c>
      <c r="N282" s="34">
        <v>5</v>
      </c>
      <c r="O282" s="34">
        <v>5.7</v>
      </c>
      <c r="P282" s="34">
        <v>7.2</v>
      </c>
      <c r="Q282" s="34">
        <v>101</v>
      </c>
      <c r="R282" s="34">
        <v>1.2</v>
      </c>
      <c r="S282" s="8">
        <v>420</v>
      </c>
      <c r="T282" s="48"/>
    </row>
    <row r="283" spans="1:20" ht="18.75">
      <c r="A283" s="55"/>
      <c r="B283" s="14" t="s">
        <v>230</v>
      </c>
      <c r="C283" s="8">
        <v>60</v>
      </c>
      <c r="D283" s="34">
        <v>3.8</v>
      </c>
      <c r="E283" s="34">
        <v>2.6</v>
      </c>
      <c r="F283" s="34">
        <v>37.8</v>
      </c>
      <c r="G283" s="34">
        <v>190</v>
      </c>
      <c r="H283" s="34">
        <v>0.06</v>
      </c>
      <c r="I283" s="8">
        <v>441</v>
      </c>
      <c r="J283" s="43"/>
      <c r="K283" s="55"/>
      <c r="L283" s="14" t="s">
        <v>230</v>
      </c>
      <c r="M283" s="8">
        <v>60</v>
      </c>
      <c r="N283" s="34">
        <v>3.8</v>
      </c>
      <c r="O283" s="34">
        <v>2.6</v>
      </c>
      <c r="P283" s="34">
        <v>37.8</v>
      </c>
      <c r="Q283" s="34">
        <v>190</v>
      </c>
      <c r="R283" s="34">
        <v>0.06</v>
      </c>
      <c r="S283" s="8">
        <v>441</v>
      </c>
      <c r="T283" s="48"/>
    </row>
    <row r="284" spans="1:20" ht="18.75">
      <c r="A284" s="56"/>
      <c r="B284" s="9" t="s">
        <v>17</v>
      </c>
      <c r="C284" s="10">
        <f aca="true" t="shared" si="98" ref="C284:H284">SUM(C282:C283)</f>
        <v>210</v>
      </c>
      <c r="D284" s="35">
        <f t="shared" si="98"/>
        <v>8</v>
      </c>
      <c r="E284" s="35">
        <f t="shared" si="98"/>
        <v>7.4</v>
      </c>
      <c r="F284" s="35">
        <f t="shared" si="98"/>
        <v>43.8</v>
      </c>
      <c r="G284" s="35">
        <f t="shared" si="98"/>
        <v>274.2</v>
      </c>
      <c r="H284" s="35">
        <f t="shared" si="98"/>
        <v>1.26</v>
      </c>
      <c r="I284" s="8" t="s">
        <v>15</v>
      </c>
      <c r="J284" s="44"/>
      <c r="K284" s="56"/>
      <c r="L284" s="9" t="s">
        <v>17</v>
      </c>
      <c r="M284" s="10">
        <f aca="true" t="shared" si="99" ref="M284:R284">SUM(M282:M283)</f>
        <v>240</v>
      </c>
      <c r="N284" s="35">
        <f t="shared" si="99"/>
        <v>8.8</v>
      </c>
      <c r="O284" s="35">
        <f t="shared" si="99"/>
        <v>8.3</v>
      </c>
      <c r="P284" s="35">
        <f t="shared" si="99"/>
        <v>45</v>
      </c>
      <c r="Q284" s="35">
        <f t="shared" si="99"/>
        <v>291</v>
      </c>
      <c r="R284" s="35">
        <f t="shared" si="99"/>
        <v>1.26</v>
      </c>
      <c r="S284" s="8" t="s">
        <v>15</v>
      </c>
      <c r="T284" s="48"/>
    </row>
    <row r="285" spans="1:20" ht="37.5">
      <c r="A285" s="54" t="s">
        <v>26</v>
      </c>
      <c r="B285" s="7" t="s">
        <v>28</v>
      </c>
      <c r="C285" s="8">
        <v>30</v>
      </c>
      <c r="D285" s="34">
        <v>0.3</v>
      </c>
      <c r="E285" s="34">
        <v>0.3</v>
      </c>
      <c r="F285" s="34">
        <v>2.4</v>
      </c>
      <c r="G285" s="34">
        <v>25.9</v>
      </c>
      <c r="H285" s="34">
        <v>1.9</v>
      </c>
      <c r="I285" s="8">
        <v>31.1</v>
      </c>
      <c r="J285" s="43"/>
      <c r="K285" s="54" t="s">
        <v>26</v>
      </c>
      <c r="L285" s="7" t="s">
        <v>28</v>
      </c>
      <c r="M285" s="8">
        <v>50</v>
      </c>
      <c r="N285" s="34">
        <v>0.55</v>
      </c>
      <c r="O285" s="34">
        <v>0.6</v>
      </c>
      <c r="P285" s="34">
        <v>4.82</v>
      </c>
      <c r="Q285" s="34">
        <v>51.8</v>
      </c>
      <c r="R285" s="34">
        <v>3.75</v>
      </c>
      <c r="S285" s="8">
        <v>31.1</v>
      </c>
      <c r="T285" s="48"/>
    </row>
    <row r="286" spans="1:20" ht="18.75">
      <c r="A286" s="55"/>
      <c r="B286" s="7" t="s">
        <v>201</v>
      </c>
      <c r="C286" s="8">
        <v>120</v>
      </c>
      <c r="D286" s="34">
        <v>19.86</v>
      </c>
      <c r="E286" s="34">
        <v>12.73</v>
      </c>
      <c r="F286" s="34">
        <v>24.98</v>
      </c>
      <c r="G286" s="34">
        <v>292.33</v>
      </c>
      <c r="H286" s="34">
        <v>0</v>
      </c>
      <c r="I286" s="8">
        <v>233</v>
      </c>
      <c r="J286" s="42"/>
      <c r="K286" s="55"/>
      <c r="L286" s="7" t="s">
        <v>201</v>
      </c>
      <c r="M286" s="8">
        <v>150</v>
      </c>
      <c r="N286" s="34">
        <v>24.82</v>
      </c>
      <c r="O286" s="34">
        <v>15.91</v>
      </c>
      <c r="P286" s="34">
        <v>31.22</v>
      </c>
      <c r="Q286" s="34">
        <v>365.41</v>
      </c>
      <c r="R286" s="34">
        <v>0</v>
      </c>
      <c r="S286" s="8">
        <v>233</v>
      </c>
      <c r="T286" s="48"/>
    </row>
    <row r="287" spans="1:20" ht="37.5">
      <c r="A287" s="55"/>
      <c r="B287" s="14" t="s">
        <v>27</v>
      </c>
      <c r="C287" s="8">
        <v>30</v>
      </c>
      <c r="D287" s="34">
        <v>0.6</v>
      </c>
      <c r="E287" s="34">
        <v>1.4</v>
      </c>
      <c r="F287" s="34">
        <v>3.97</v>
      </c>
      <c r="G287" s="34">
        <v>30.45</v>
      </c>
      <c r="H287" s="34">
        <v>0.09</v>
      </c>
      <c r="I287" s="8">
        <v>369</v>
      </c>
      <c r="J287" s="43"/>
      <c r="K287" s="55"/>
      <c r="L287" s="14" t="s">
        <v>27</v>
      </c>
      <c r="M287" s="8">
        <v>50</v>
      </c>
      <c r="N287" s="34">
        <v>1</v>
      </c>
      <c r="O287" s="34">
        <v>2.3</v>
      </c>
      <c r="P287" s="34">
        <v>6.6</v>
      </c>
      <c r="Q287" s="34">
        <v>50.75</v>
      </c>
      <c r="R287" s="34">
        <v>0.15</v>
      </c>
      <c r="S287" s="8">
        <v>369</v>
      </c>
      <c r="T287" s="48"/>
    </row>
    <row r="288" spans="1:20" ht="18.75">
      <c r="A288" s="55"/>
      <c r="B288" s="14" t="s">
        <v>64</v>
      </c>
      <c r="C288" s="8">
        <v>150</v>
      </c>
      <c r="D288" s="34">
        <v>0</v>
      </c>
      <c r="E288" s="34">
        <v>0</v>
      </c>
      <c r="F288" s="34">
        <v>10</v>
      </c>
      <c r="G288" s="34">
        <v>40</v>
      </c>
      <c r="H288" s="34">
        <v>0.02</v>
      </c>
      <c r="I288" s="8">
        <v>411</v>
      </c>
      <c r="J288" s="43"/>
      <c r="K288" s="55"/>
      <c r="L288" s="14" t="s">
        <v>64</v>
      </c>
      <c r="M288" s="8">
        <v>180</v>
      </c>
      <c r="N288" s="34">
        <v>0</v>
      </c>
      <c r="O288" s="34">
        <v>0</v>
      </c>
      <c r="P288" s="34">
        <v>12</v>
      </c>
      <c r="Q288" s="34">
        <v>48</v>
      </c>
      <c r="R288" s="34">
        <v>0.03</v>
      </c>
      <c r="S288" s="8">
        <v>411</v>
      </c>
      <c r="T288" s="48"/>
    </row>
    <row r="289" spans="1:20" ht="18.75">
      <c r="A289" s="56"/>
      <c r="B289" s="11" t="s">
        <v>17</v>
      </c>
      <c r="C289" s="10">
        <f aca="true" t="shared" si="100" ref="C289:H289">SUM(C285:C288)</f>
        <v>330</v>
      </c>
      <c r="D289" s="35">
        <f t="shared" si="100"/>
        <v>20.76</v>
      </c>
      <c r="E289" s="35">
        <f t="shared" si="100"/>
        <v>14.430000000000001</v>
      </c>
      <c r="F289" s="35">
        <f t="shared" si="100"/>
        <v>41.349999999999994</v>
      </c>
      <c r="G289" s="35">
        <f t="shared" si="100"/>
        <v>388.67999999999995</v>
      </c>
      <c r="H289" s="35">
        <f t="shared" si="100"/>
        <v>2.01</v>
      </c>
      <c r="I289" s="8" t="s">
        <v>15</v>
      </c>
      <c r="J289" s="44"/>
      <c r="K289" s="56"/>
      <c r="L289" s="11" t="s">
        <v>17</v>
      </c>
      <c r="M289" s="10">
        <f aca="true" t="shared" si="101" ref="M289:R289">SUM(M285:M288)</f>
        <v>430</v>
      </c>
      <c r="N289" s="35">
        <f t="shared" si="101"/>
        <v>26.37</v>
      </c>
      <c r="O289" s="35">
        <f t="shared" si="101"/>
        <v>18.810000000000002</v>
      </c>
      <c r="P289" s="35">
        <f t="shared" si="101"/>
        <v>54.64</v>
      </c>
      <c r="Q289" s="35">
        <f t="shared" si="101"/>
        <v>515.96</v>
      </c>
      <c r="R289" s="35">
        <f t="shared" si="101"/>
        <v>3.9299999999999997</v>
      </c>
      <c r="S289" s="8" t="s">
        <v>15</v>
      </c>
      <c r="T289" s="48"/>
    </row>
    <row r="290" spans="1:20" ht="18.75" customHeight="1">
      <c r="A290" s="57" t="s">
        <v>103</v>
      </c>
      <c r="B290" s="58"/>
      <c r="C290" s="10">
        <f aca="true" t="shared" si="102" ref="C290:H290">C289+C284+C281+C275+C273</f>
        <v>1505</v>
      </c>
      <c r="D290" s="35">
        <f t="shared" si="102"/>
        <v>57.71000000000001</v>
      </c>
      <c r="E290" s="35">
        <f t="shared" si="102"/>
        <v>50.980000000000004</v>
      </c>
      <c r="F290" s="35">
        <f t="shared" si="102"/>
        <v>213.54999999999998</v>
      </c>
      <c r="G290" s="35">
        <f t="shared" si="102"/>
        <v>1552.98</v>
      </c>
      <c r="H290" s="35">
        <f t="shared" si="102"/>
        <v>43.339999999999996</v>
      </c>
      <c r="I290" s="8" t="s">
        <v>15</v>
      </c>
      <c r="J290" s="45"/>
      <c r="K290" s="57" t="s">
        <v>103</v>
      </c>
      <c r="L290" s="58"/>
      <c r="M290" s="10">
        <f aca="true" t="shared" si="103" ref="M290:R290">M289+M284+M281+M275+M273</f>
        <v>1955</v>
      </c>
      <c r="N290" s="35">
        <f t="shared" si="103"/>
        <v>67.33</v>
      </c>
      <c r="O290" s="35">
        <f t="shared" si="103"/>
        <v>61.870000000000005</v>
      </c>
      <c r="P290" s="35">
        <f t="shared" si="103"/>
        <v>258.91</v>
      </c>
      <c r="Q290" s="35">
        <f t="shared" si="103"/>
        <v>1896.3</v>
      </c>
      <c r="R290" s="35">
        <f t="shared" si="103"/>
        <v>57.31</v>
      </c>
      <c r="S290" s="8" t="s">
        <v>15</v>
      </c>
      <c r="T290" s="48"/>
    </row>
    <row r="291" spans="1:20" ht="18.75">
      <c r="A291" s="12"/>
      <c r="B291" s="12"/>
      <c r="C291" s="12"/>
      <c r="D291" s="52"/>
      <c r="E291" s="52"/>
      <c r="F291" s="52"/>
      <c r="G291" s="52"/>
      <c r="H291" s="52"/>
      <c r="I291" s="12"/>
      <c r="J291" s="12"/>
      <c r="K291" s="12"/>
      <c r="L291" s="12"/>
      <c r="M291" s="12"/>
      <c r="N291" s="52"/>
      <c r="O291" s="52"/>
      <c r="P291" s="52"/>
      <c r="Q291" s="52"/>
      <c r="R291" s="52"/>
      <c r="S291" s="12"/>
      <c r="T291" s="12"/>
    </row>
    <row r="292" spans="1:13" ht="18.75">
      <c r="A292" s="1" t="s">
        <v>108</v>
      </c>
      <c r="B292" s="1" t="s">
        <v>83</v>
      </c>
      <c r="C292" s="2" t="s">
        <v>102</v>
      </c>
      <c r="K292" s="1" t="s">
        <v>108</v>
      </c>
      <c r="L292" s="1" t="s">
        <v>83</v>
      </c>
      <c r="M292" s="2" t="s">
        <v>171</v>
      </c>
    </row>
    <row r="293" spans="1:20" ht="18.75">
      <c r="A293" s="76" t="s">
        <v>101</v>
      </c>
      <c r="B293" s="76"/>
      <c r="C293" s="76"/>
      <c r="D293" s="76"/>
      <c r="H293" s="51" t="s">
        <v>2</v>
      </c>
      <c r="I293" s="3"/>
      <c r="J293" s="3"/>
      <c r="K293" s="76" t="s">
        <v>101</v>
      </c>
      <c r="L293" s="76"/>
      <c r="M293" s="76"/>
      <c r="N293" s="76"/>
      <c r="R293" s="51" t="s">
        <v>2</v>
      </c>
      <c r="S293" s="3"/>
      <c r="T293" s="3"/>
    </row>
    <row r="294" spans="1:20" ht="18.75">
      <c r="A294" s="4"/>
      <c r="C294" s="5"/>
      <c r="H294" s="51" t="s">
        <v>31</v>
      </c>
      <c r="I294" s="3"/>
      <c r="J294" s="3"/>
      <c r="K294" s="4"/>
      <c r="M294" s="5"/>
      <c r="R294" s="51" t="s">
        <v>31</v>
      </c>
      <c r="S294" s="3"/>
      <c r="T294" s="3"/>
    </row>
    <row r="295" spans="1:11" ht="18.75">
      <c r="A295" s="4"/>
      <c r="K295" s="4"/>
    </row>
    <row r="296" spans="1:20" s="6" customFormat="1" ht="18.75">
      <c r="A296" s="67" t="s">
        <v>3</v>
      </c>
      <c r="B296" s="67" t="s">
        <v>84</v>
      </c>
      <c r="C296" s="62" t="s">
        <v>4</v>
      </c>
      <c r="D296" s="70" t="s">
        <v>6</v>
      </c>
      <c r="E296" s="71"/>
      <c r="F296" s="72"/>
      <c r="G296" s="59" t="s">
        <v>7</v>
      </c>
      <c r="H296" s="59" t="s">
        <v>8</v>
      </c>
      <c r="I296" s="62" t="s">
        <v>82</v>
      </c>
      <c r="J296" s="39"/>
      <c r="K296" s="67" t="s">
        <v>3</v>
      </c>
      <c r="L296" s="67" t="s">
        <v>84</v>
      </c>
      <c r="M296" s="62" t="s">
        <v>4</v>
      </c>
      <c r="N296" s="70" t="s">
        <v>6</v>
      </c>
      <c r="O296" s="71"/>
      <c r="P296" s="72"/>
      <c r="Q296" s="59" t="s">
        <v>7</v>
      </c>
      <c r="R296" s="59" t="s">
        <v>8</v>
      </c>
      <c r="S296" s="62" t="s">
        <v>82</v>
      </c>
      <c r="T296" s="47"/>
    </row>
    <row r="297" spans="1:20" s="6" customFormat="1" ht="18.75">
      <c r="A297" s="68"/>
      <c r="B297" s="68"/>
      <c r="C297" s="63" t="s">
        <v>5</v>
      </c>
      <c r="D297" s="73"/>
      <c r="E297" s="74"/>
      <c r="F297" s="75"/>
      <c r="G297" s="60"/>
      <c r="H297" s="60"/>
      <c r="I297" s="63"/>
      <c r="J297" s="40"/>
      <c r="K297" s="68"/>
      <c r="L297" s="68"/>
      <c r="M297" s="63" t="s">
        <v>5</v>
      </c>
      <c r="N297" s="73"/>
      <c r="O297" s="74"/>
      <c r="P297" s="75"/>
      <c r="Q297" s="60"/>
      <c r="R297" s="60"/>
      <c r="S297" s="63"/>
      <c r="T297" s="47"/>
    </row>
    <row r="298" spans="1:20" s="6" customFormat="1" ht="18.75">
      <c r="A298" s="68"/>
      <c r="B298" s="68"/>
      <c r="C298" s="63"/>
      <c r="D298" s="65" t="s">
        <v>9</v>
      </c>
      <c r="E298" s="65" t="s">
        <v>10</v>
      </c>
      <c r="F298" s="65" t="s">
        <v>11</v>
      </c>
      <c r="G298" s="60"/>
      <c r="H298" s="60"/>
      <c r="I298" s="63"/>
      <c r="J298" s="40"/>
      <c r="K298" s="68"/>
      <c r="L298" s="68"/>
      <c r="M298" s="63"/>
      <c r="N298" s="65" t="s">
        <v>9</v>
      </c>
      <c r="O298" s="65" t="s">
        <v>10</v>
      </c>
      <c r="P298" s="65" t="s">
        <v>11</v>
      </c>
      <c r="Q298" s="60"/>
      <c r="R298" s="60"/>
      <c r="S298" s="63"/>
      <c r="T298" s="47"/>
    </row>
    <row r="299" spans="1:20" s="6" customFormat="1" ht="18.75">
      <c r="A299" s="69"/>
      <c r="B299" s="69"/>
      <c r="C299" s="64"/>
      <c r="D299" s="66"/>
      <c r="E299" s="66"/>
      <c r="F299" s="66"/>
      <c r="G299" s="61"/>
      <c r="H299" s="61"/>
      <c r="I299" s="64"/>
      <c r="J299" s="41"/>
      <c r="K299" s="69"/>
      <c r="L299" s="69"/>
      <c r="M299" s="64"/>
      <c r="N299" s="66"/>
      <c r="O299" s="66"/>
      <c r="P299" s="66"/>
      <c r="Q299" s="61"/>
      <c r="R299" s="61"/>
      <c r="S299" s="64"/>
      <c r="T299" s="47"/>
    </row>
    <row r="300" spans="1:20" ht="18.75">
      <c r="A300" s="54" t="s">
        <v>12</v>
      </c>
      <c r="B300" s="14" t="s">
        <v>54</v>
      </c>
      <c r="C300" s="8">
        <v>85</v>
      </c>
      <c r="D300" s="34">
        <v>7.52</v>
      </c>
      <c r="E300" s="34">
        <v>13.46</v>
      </c>
      <c r="F300" s="34">
        <v>1.57</v>
      </c>
      <c r="G300" s="34">
        <v>157</v>
      </c>
      <c r="H300" s="34">
        <v>0.15</v>
      </c>
      <c r="I300" s="8">
        <v>215</v>
      </c>
      <c r="J300" s="42"/>
      <c r="K300" s="54" t="s">
        <v>12</v>
      </c>
      <c r="L300" s="14" t="s">
        <v>54</v>
      </c>
      <c r="M300" s="8">
        <v>105</v>
      </c>
      <c r="N300" s="34">
        <v>9.28</v>
      </c>
      <c r="O300" s="34">
        <v>18.03</v>
      </c>
      <c r="P300" s="34">
        <v>1.86</v>
      </c>
      <c r="Q300" s="34">
        <v>193</v>
      </c>
      <c r="R300" s="34">
        <v>0.18</v>
      </c>
      <c r="S300" s="8">
        <v>215</v>
      </c>
      <c r="T300" s="48"/>
    </row>
    <row r="301" spans="1:20" ht="18.75">
      <c r="A301" s="55"/>
      <c r="B301" s="14" t="s">
        <v>60</v>
      </c>
      <c r="C301" s="8">
        <v>150</v>
      </c>
      <c r="D301" s="34">
        <v>3.2</v>
      </c>
      <c r="E301" s="34">
        <v>2.8</v>
      </c>
      <c r="F301" s="34">
        <v>12.9</v>
      </c>
      <c r="G301" s="34">
        <v>88.3</v>
      </c>
      <c r="H301" s="34">
        <v>1.2</v>
      </c>
      <c r="I301" s="8">
        <v>416</v>
      </c>
      <c r="J301" s="43"/>
      <c r="K301" s="55"/>
      <c r="L301" s="14" t="s">
        <v>60</v>
      </c>
      <c r="M301" s="8">
        <v>180</v>
      </c>
      <c r="N301" s="34">
        <v>3.8</v>
      </c>
      <c r="O301" s="34">
        <v>3.3</v>
      </c>
      <c r="P301" s="34">
        <v>15.5</v>
      </c>
      <c r="Q301" s="34">
        <v>106</v>
      </c>
      <c r="R301" s="34">
        <v>1.44</v>
      </c>
      <c r="S301" s="8">
        <v>416</v>
      </c>
      <c r="T301" s="48"/>
    </row>
    <row r="302" spans="1:20" ht="18.75">
      <c r="A302" s="55"/>
      <c r="B302" s="14" t="s">
        <v>14</v>
      </c>
      <c r="C302" s="8">
        <v>40</v>
      </c>
      <c r="D302" s="34">
        <v>2.68</v>
      </c>
      <c r="E302" s="34">
        <v>0.4</v>
      </c>
      <c r="F302" s="34">
        <v>20</v>
      </c>
      <c r="G302" s="34">
        <v>96</v>
      </c>
      <c r="H302" s="34" t="s">
        <v>15</v>
      </c>
      <c r="I302" s="8" t="s">
        <v>15</v>
      </c>
      <c r="J302" s="43"/>
      <c r="K302" s="55"/>
      <c r="L302" s="14" t="s">
        <v>14</v>
      </c>
      <c r="M302" s="8">
        <v>40</v>
      </c>
      <c r="N302" s="34">
        <v>2.68</v>
      </c>
      <c r="O302" s="34">
        <v>0.4</v>
      </c>
      <c r="P302" s="34">
        <v>20</v>
      </c>
      <c r="Q302" s="34">
        <v>96</v>
      </c>
      <c r="R302" s="34" t="s">
        <v>15</v>
      </c>
      <c r="S302" s="8" t="s">
        <v>15</v>
      </c>
      <c r="T302" s="48"/>
    </row>
    <row r="303" spans="1:20" ht="18.75">
      <c r="A303" s="55"/>
      <c r="B303" s="14" t="s">
        <v>49</v>
      </c>
      <c r="C303" s="8">
        <v>5</v>
      </c>
      <c r="D303" s="34">
        <v>0.02</v>
      </c>
      <c r="E303" s="34">
        <v>3.6</v>
      </c>
      <c r="F303" s="34">
        <v>0.04</v>
      </c>
      <c r="G303" s="34">
        <v>33</v>
      </c>
      <c r="H303" s="34" t="s">
        <v>15</v>
      </c>
      <c r="I303" s="8">
        <v>6</v>
      </c>
      <c r="J303" s="43"/>
      <c r="K303" s="55"/>
      <c r="L303" s="14" t="s">
        <v>49</v>
      </c>
      <c r="M303" s="8">
        <v>10</v>
      </c>
      <c r="N303" s="34">
        <v>0.08</v>
      </c>
      <c r="O303" s="34">
        <v>7.24</v>
      </c>
      <c r="P303" s="34">
        <v>0.13</v>
      </c>
      <c r="Q303" s="34">
        <v>86</v>
      </c>
      <c r="R303" s="34" t="s">
        <v>15</v>
      </c>
      <c r="S303" s="8">
        <v>6</v>
      </c>
      <c r="T303" s="48"/>
    </row>
    <row r="304" spans="1:20" ht="18.75">
      <c r="A304" s="56"/>
      <c r="B304" s="9" t="s">
        <v>17</v>
      </c>
      <c r="C304" s="13">
        <f aca="true" t="shared" si="104" ref="C304:H304">SUM(C300:C303)</f>
        <v>280</v>
      </c>
      <c r="D304" s="35">
        <f t="shared" si="104"/>
        <v>13.419999999999998</v>
      </c>
      <c r="E304" s="35">
        <f t="shared" si="104"/>
        <v>20.26</v>
      </c>
      <c r="F304" s="35">
        <f t="shared" si="104"/>
        <v>34.51</v>
      </c>
      <c r="G304" s="35">
        <f t="shared" si="104"/>
        <v>374.3</v>
      </c>
      <c r="H304" s="35">
        <f t="shared" si="104"/>
        <v>1.3499999999999999</v>
      </c>
      <c r="I304" s="8" t="s">
        <v>15</v>
      </c>
      <c r="J304" s="44"/>
      <c r="K304" s="56"/>
      <c r="L304" s="9" t="s">
        <v>17</v>
      </c>
      <c r="M304" s="13">
        <f aca="true" t="shared" si="105" ref="M304:R304">SUM(M300:M303)</f>
        <v>335</v>
      </c>
      <c r="N304" s="35">
        <f t="shared" si="105"/>
        <v>15.839999999999998</v>
      </c>
      <c r="O304" s="35">
        <f t="shared" si="105"/>
        <v>28.97</v>
      </c>
      <c r="P304" s="35">
        <f t="shared" si="105"/>
        <v>37.49</v>
      </c>
      <c r="Q304" s="35">
        <f t="shared" si="105"/>
        <v>481</v>
      </c>
      <c r="R304" s="35">
        <f t="shared" si="105"/>
        <v>1.6199999999999999</v>
      </c>
      <c r="S304" s="8" t="s">
        <v>15</v>
      </c>
      <c r="T304" s="48"/>
    </row>
    <row r="305" spans="1:20" ht="93.75">
      <c r="A305" s="54" t="s">
        <v>18</v>
      </c>
      <c r="B305" s="7" t="s">
        <v>19</v>
      </c>
      <c r="C305" s="8">
        <v>100</v>
      </c>
      <c r="D305" s="34">
        <v>0.5</v>
      </c>
      <c r="E305" s="34" t="s">
        <v>15</v>
      </c>
      <c r="F305" s="34">
        <v>10.1</v>
      </c>
      <c r="G305" s="34">
        <v>42.4</v>
      </c>
      <c r="H305" s="34">
        <v>2</v>
      </c>
      <c r="I305" s="8">
        <v>418</v>
      </c>
      <c r="J305" s="42"/>
      <c r="K305" s="54" t="s">
        <v>18</v>
      </c>
      <c r="L305" s="7" t="s">
        <v>19</v>
      </c>
      <c r="M305" s="8">
        <v>180</v>
      </c>
      <c r="N305" s="34">
        <v>0.9</v>
      </c>
      <c r="O305" s="34" t="s">
        <v>15</v>
      </c>
      <c r="P305" s="34">
        <v>18.18</v>
      </c>
      <c r="Q305" s="34">
        <v>76.8</v>
      </c>
      <c r="R305" s="34">
        <v>3.6</v>
      </c>
      <c r="S305" s="8">
        <v>399</v>
      </c>
      <c r="T305" s="48"/>
    </row>
    <row r="306" spans="1:20" ht="18.75">
      <c r="A306" s="56"/>
      <c r="B306" s="9" t="s">
        <v>17</v>
      </c>
      <c r="C306" s="10">
        <f aca="true" t="shared" si="106" ref="C306:H306">SUM(C305:C305)</f>
        <v>100</v>
      </c>
      <c r="D306" s="35">
        <f t="shared" si="106"/>
        <v>0.5</v>
      </c>
      <c r="E306" s="35">
        <f t="shared" si="106"/>
        <v>0</v>
      </c>
      <c r="F306" s="35">
        <f t="shared" si="106"/>
        <v>10.1</v>
      </c>
      <c r="G306" s="35">
        <f t="shared" si="106"/>
        <v>42.4</v>
      </c>
      <c r="H306" s="35">
        <f t="shared" si="106"/>
        <v>2</v>
      </c>
      <c r="I306" s="8" t="s">
        <v>15</v>
      </c>
      <c r="J306" s="44"/>
      <c r="K306" s="56"/>
      <c r="L306" s="9" t="s">
        <v>17</v>
      </c>
      <c r="M306" s="10">
        <f aca="true" t="shared" si="107" ref="M306:R306">SUM(M305:M305)</f>
        <v>180</v>
      </c>
      <c r="N306" s="35">
        <f t="shared" si="107"/>
        <v>0.9</v>
      </c>
      <c r="O306" s="35">
        <f t="shared" si="107"/>
        <v>0</v>
      </c>
      <c r="P306" s="35">
        <f t="shared" si="107"/>
        <v>18.18</v>
      </c>
      <c r="Q306" s="35">
        <f t="shared" si="107"/>
        <v>76.8</v>
      </c>
      <c r="R306" s="35">
        <f t="shared" si="107"/>
        <v>3.6</v>
      </c>
      <c r="S306" s="8" t="s">
        <v>15</v>
      </c>
      <c r="T306" s="48"/>
    </row>
    <row r="307" spans="1:20" ht="37.5">
      <c r="A307" s="54" t="s">
        <v>20</v>
      </c>
      <c r="B307" s="14" t="s">
        <v>110</v>
      </c>
      <c r="C307" s="8">
        <v>30</v>
      </c>
      <c r="D307" s="34">
        <v>0.4</v>
      </c>
      <c r="E307" s="34">
        <v>1.9</v>
      </c>
      <c r="F307" s="34">
        <v>2.5</v>
      </c>
      <c r="G307" s="34">
        <v>28.2</v>
      </c>
      <c r="H307" s="34">
        <v>2.9</v>
      </c>
      <c r="I307" s="8">
        <v>34</v>
      </c>
      <c r="J307" s="42"/>
      <c r="K307" s="54" t="s">
        <v>20</v>
      </c>
      <c r="L307" s="14" t="s">
        <v>110</v>
      </c>
      <c r="M307" s="8">
        <v>50</v>
      </c>
      <c r="N307" s="34">
        <v>0.6</v>
      </c>
      <c r="O307" s="34">
        <v>3</v>
      </c>
      <c r="P307" s="34">
        <v>4.2</v>
      </c>
      <c r="Q307" s="34">
        <v>47</v>
      </c>
      <c r="R307" s="34">
        <v>3.3</v>
      </c>
      <c r="S307" s="8">
        <v>34</v>
      </c>
      <c r="T307" s="48"/>
    </row>
    <row r="308" spans="1:20" ht="56.25">
      <c r="A308" s="55"/>
      <c r="B308" s="14" t="s">
        <v>111</v>
      </c>
      <c r="C308" s="8">
        <v>150</v>
      </c>
      <c r="D308" s="34">
        <v>3.2</v>
      </c>
      <c r="E308" s="34">
        <v>2.9</v>
      </c>
      <c r="F308" s="34">
        <v>9.9</v>
      </c>
      <c r="G308" s="34">
        <v>77.9</v>
      </c>
      <c r="H308" s="34">
        <v>6.6</v>
      </c>
      <c r="I308" s="8">
        <v>89</v>
      </c>
      <c r="J308" s="43"/>
      <c r="K308" s="55"/>
      <c r="L308" s="14" t="s">
        <v>111</v>
      </c>
      <c r="M308" s="8">
        <v>200</v>
      </c>
      <c r="N308" s="34">
        <v>4.2</v>
      </c>
      <c r="O308" s="34">
        <v>3.8</v>
      </c>
      <c r="P308" s="34">
        <v>13.3</v>
      </c>
      <c r="Q308" s="34">
        <v>103.8</v>
      </c>
      <c r="R308" s="34">
        <v>8.8</v>
      </c>
      <c r="S308" s="8">
        <v>89</v>
      </c>
      <c r="T308" s="48"/>
    </row>
    <row r="309" spans="1:20" ht="18.75">
      <c r="A309" s="55"/>
      <c r="B309" s="14" t="s">
        <v>112</v>
      </c>
      <c r="C309" s="8">
        <v>50</v>
      </c>
      <c r="D309" s="34">
        <v>6.4</v>
      </c>
      <c r="E309" s="34">
        <v>2.1</v>
      </c>
      <c r="F309" s="34">
        <v>4.4</v>
      </c>
      <c r="G309" s="34">
        <v>61.6</v>
      </c>
      <c r="H309" s="34">
        <v>0.1</v>
      </c>
      <c r="I309" s="8">
        <v>271</v>
      </c>
      <c r="J309" s="43"/>
      <c r="K309" s="55"/>
      <c r="L309" s="14" t="s">
        <v>112</v>
      </c>
      <c r="M309" s="8">
        <v>70</v>
      </c>
      <c r="N309" s="34">
        <v>8.9</v>
      </c>
      <c r="O309" s="34">
        <v>2.9</v>
      </c>
      <c r="P309" s="34">
        <v>6.2</v>
      </c>
      <c r="Q309" s="34">
        <v>86.3</v>
      </c>
      <c r="R309" s="34">
        <v>0.2</v>
      </c>
      <c r="S309" s="8">
        <v>271</v>
      </c>
      <c r="T309" s="48"/>
    </row>
    <row r="310" spans="1:20" ht="18.75">
      <c r="A310" s="55"/>
      <c r="B310" s="14" t="s">
        <v>113</v>
      </c>
      <c r="C310" s="8">
        <v>120</v>
      </c>
      <c r="D310" s="34">
        <v>2.5</v>
      </c>
      <c r="E310" s="34">
        <v>3.8</v>
      </c>
      <c r="F310" s="34">
        <v>14.6</v>
      </c>
      <c r="G310" s="34">
        <v>98</v>
      </c>
      <c r="H310" s="34">
        <v>12.9</v>
      </c>
      <c r="I310" s="8">
        <v>339</v>
      </c>
      <c r="J310" s="43"/>
      <c r="K310" s="55"/>
      <c r="L310" s="14" t="s">
        <v>113</v>
      </c>
      <c r="M310" s="8">
        <v>150</v>
      </c>
      <c r="N310" s="34">
        <v>3.1</v>
      </c>
      <c r="O310" s="34">
        <v>4.8</v>
      </c>
      <c r="P310" s="34">
        <v>20.4</v>
      </c>
      <c r="Q310" s="34">
        <v>137.25</v>
      </c>
      <c r="R310" s="34">
        <v>18</v>
      </c>
      <c r="S310" s="8">
        <v>339</v>
      </c>
      <c r="T310" s="48"/>
    </row>
    <row r="311" spans="1:20" ht="37.5">
      <c r="A311" s="55"/>
      <c r="B311" s="14" t="s">
        <v>114</v>
      </c>
      <c r="C311" s="8">
        <v>150</v>
      </c>
      <c r="D311" s="34">
        <v>0.3</v>
      </c>
      <c r="E311" s="34">
        <v>0</v>
      </c>
      <c r="F311" s="34">
        <v>20.8</v>
      </c>
      <c r="G311" s="34">
        <v>85.8</v>
      </c>
      <c r="H311" s="34">
        <v>0.3</v>
      </c>
      <c r="I311" s="8">
        <v>394</v>
      </c>
      <c r="J311" s="43"/>
      <c r="K311" s="55"/>
      <c r="L311" s="14" t="s">
        <v>114</v>
      </c>
      <c r="M311" s="8">
        <v>180</v>
      </c>
      <c r="N311" s="34">
        <v>0.4</v>
      </c>
      <c r="O311" s="34">
        <v>0</v>
      </c>
      <c r="P311" s="34">
        <v>25</v>
      </c>
      <c r="Q311" s="34">
        <v>103</v>
      </c>
      <c r="R311" s="34">
        <v>0.36</v>
      </c>
      <c r="S311" s="8">
        <v>394</v>
      </c>
      <c r="T311" s="48"/>
    </row>
    <row r="312" spans="1:20" ht="18.75">
      <c r="A312" s="55"/>
      <c r="B312" s="14" t="s">
        <v>23</v>
      </c>
      <c r="C312" s="8">
        <v>15</v>
      </c>
      <c r="D312" s="34">
        <v>0.99</v>
      </c>
      <c r="E312" s="34">
        <v>0.18</v>
      </c>
      <c r="F312" s="34">
        <v>5.1</v>
      </c>
      <c r="G312" s="34">
        <v>25.6</v>
      </c>
      <c r="H312" s="34" t="s">
        <v>15</v>
      </c>
      <c r="I312" s="8" t="s">
        <v>15</v>
      </c>
      <c r="J312" s="43"/>
      <c r="K312" s="55"/>
      <c r="L312" s="14" t="s">
        <v>23</v>
      </c>
      <c r="M312" s="8">
        <v>20</v>
      </c>
      <c r="N312" s="34">
        <v>1.32</v>
      </c>
      <c r="O312" s="34">
        <v>0.24</v>
      </c>
      <c r="P312" s="34">
        <v>5.1</v>
      </c>
      <c r="Q312" s="34">
        <v>34.1</v>
      </c>
      <c r="R312" s="34" t="s">
        <v>15</v>
      </c>
      <c r="S312" s="8" t="s">
        <v>15</v>
      </c>
      <c r="T312" s="48"/>
    </row>
    <row r="313" spans="1:20" ht="18.75">
      <c r="A313" s="55"/>
      <c r="B313" s="14" t="s">
        <v>14</v>
      </c>
      <c r="C313" s="8">
        <v>15</v>
      </c>
      <c r="D313" s="34">
        <v>1.2</v>
      </c>
      <c r="E313" s="34">
        <v>0.15</v>
      </c>
      <c r="F313" s="34">
        <v>7.5</v>
      </c>
      <c r="G313" s="34">
        <v>39</v>
      </c>
      <c r="H313" s="34" t="s">
        <v>15</v>
      </c>
      <c r="I313" s="8" t="s">
        <v>15</v>
      </c>
      <c r="J313" s="43"/>
      <c r="K313" s="55"/>
      <c r="L313" s="14" t="s">
        <v>14</v>
      </c>
      <c r="M313" s="8">
        <v>20</v>
      </c>
      <c r="N313" s="34">
        <v>1.6</v>
      </c>
      <c r="O313" s="34">
        <v>0.2</v>
      </c>
      <c r="P313" s="34">
        <v>10</v>
      </c>
      <c r="Q313" s="34">
        <v>48</v>
      </c>
      <c r="R313" s="34" t="s">
        <v>15</v>
      </c>
      <c r="S313" s="8" t="s">
        <v>15</v>
      </c>
      <c r="T313" s="48"/>
    </row>
    <row r="314" spans="1:20" ht="18.75">
      <c r="A314" s="56"/>
      <c r="B314" s="9" t="s">
        <v>17</v>
      </c>
      <c r="C314" s="10">
        <f aca="true" t="shared" si="108" ref="C314:H314">SUM(C307:C313)</f>
        <v>530</v>
      </c>
      <c r="D314" s="35">
        <f t="shared" si="108"/>
        <v>14.99</v>
      </c>
      <c r="E314" s="35">
        <f t="shared" si="108"/>
        <v>11.03</v>
      </c>
      <c r="F314" s="35">
        <f t="shared" si="108"/>
        <v>64.80000000000001</v>
      </c>
      <c r="G314" s="35">
        <f>SUM(G307:G313)</f>
        <v>416.1000000000001</v>
      </c>
      <c r="H314" s="35">
        <f t="shared" si="108"/>
        <v>22.8</v>
      </c>
      <c r="I314" s="8" t="s">
        <v>15</v>
      </c>
      <c r="J314" s="44"/>
      <c r="K314" s="56"/>
      <c r="L314" s="9" t="s">
        <v>17</v>
      </c>
      <c r="M314" s="10">
        <f aca="true" t="shared" si="109" ref="M314:R314">SUM(M307:M313)</f>
        <v>690</v>
      </c>
      <c r="N314" s="35">
        <f t="shared" si="109"/>
        <v>20.12</v>
      </c>
      <c r="O314" s="35">
        <f t="shared" si="109"/>
        <v>14.94</v>
      </c>
      <c r="P314" s="35">
        <f t="shared" si="109"/>
        <v>84.19999999999999</v>
      </c>
      <c r="Q314" s="35">
        <f t="shared" si="109"/>
        <v>559.45</v>
      </c>
      <c r="R314" s="35">
        <f t="shared" si="109"/>
        <v>30.66</v>
      </c>
      <c r="S314" s="8" t="s">
        <v>15</v>
      </c>
      <c r="T314" s="48"/>
    </row>
    <row r="315" spans="1:20" ht="37.5">
      <c r="A315" s="54" t="s">
        <v>24</v>
      </c>
      <c r="B315" s="14" t="s">
        <v>115</v>
      </c>
      <c r="C315" s="8">
        <v>150</v>
      </c>
      <c r="D315" s="34">
        <v>4.2</v>
      </c>
      <c r="E315" s="34">
        <v>4.8</v>
      </c>
      <c r="F315" s="34">
        <v>6</v>
      </c>
      <c r="G315" s="34">
        <v>84.2</v>
      </c>
      <c r="H315" s="34">
        <v>1.2</v>
      </c>
      <c r="I315" s="8">
        <v>420</v>
      </c>
      <c r="J315" s="42"/>
      <c r="K315" s="54" t="s">
        <v>24</v>
      </c>
      <c r="L315" s="14" t="s">
        <v>115</v>
      </c>
      <c r="M315" s="8">
        <v>180</v>
      </c>
      <c r="N315" s="34">
        <v>5</v>
      </c>
      <c r="O315" s="34">
        <v>5.7</v>
      </c>
      <c r="P315" s="34">
        <v>7.2</v>
      </c>
      <c r="Q315" s="34">
        <v>101</v>
      </c>
      <c r="R315" s="34">
        <v>1.2</v>
      </c>
      <c r="S315" s="8">
        <v>420</v>
      </c>
      <c r="T315" s="48"/>
    </row>
    <row r="316" spans="1:20" ht="18.75">
      <c r="A316" s="55"/>
      <c r="B316" s="7" t="s">
        <v>137</v>
      </c>
      <c r="C316" s="8">
        <v>30</v>
      </c>
      <c r="D316" s="34">
        <v>2</v>
      </c>
      <c r="E316" s="34">
        <v>4.2</v>
      </c>
      <c r="F316" s="34">
        <v>21</v>
      </c>
      <c r="G316" s="34">
        <v>131</v>
      </c>
      <c r="H316" s="34" t="s">
        <v>15</v>
      </c>
      <c r="I316" s="8" t="s">
        <v>15</v>
      </c>
      <c r="J316" s="43"/>
      <c r="K316" s="55"/>
      <c r="L316" s="7" t="s">
        <v>206</v>
      </c>
      <c r="M316" s="8">
        <v>30</v>
      </c>
      <c r="N316" s="34">
        <v>2</v>
      </c>
      <c r="O316" s="34">
        <v>4.2</v>
      </c>
      <c r="P316" s="34">
        <v>21</v>
      </c>
      <c r="Q316" s="34">
        <v>131</v>
      </c>
      <c r="R316" s="34" t="s">
        <v>15</v>
      </c>
      <c r="S316" s="8" t="s">
        <v>15</v>
      </c>
      <c r="T316" s="48"/>
    </row>
    <row r="317" spans="1:20" ht="18.75">
      <c r="A317" s="56"/>
      <c r="B317" s="9" t="s">
        <v>17</v>
      </c>
      <c r="C317" s="10">
        <f aca="true" t="shared" si="110" ref="C317:H317">SUM(C315:C316)</f>
        <v>180</v>
      </c>
      <c r="D317" s="35">
        <f t="shared" si="110"/>
        <v>6.2</v>
      </c>
      <c r="E317" s="35">
        <f t="shared" si="110"/>
        <v>9</v>
      </c>
      <c r="F317" s="35">
        <f t="shared" si="110"/>
        <v>27</v>
      </c>
      <c r="G317" s="35">
        <f t="shared" si="110"/>
        <v>215.2</v>
      </c>
      <c r="H317" s="35">
        <f t="shared" si="110"/>
        <v>1.2</v>
      </c>
      <c r="I317" s="8" t="s">
        <v>15</v>
      </c>
      <c r="J317" s="44"/>
      <c r="K317" s="56"/>
      <c r="L317" s="9" t="s">
        <v>17</v>
      </c>
      <c r="M317" s="10">
        <f aca="true" t="shared" si="111" ref="M317:R317">SUM(M315:M316)</f>
        <v>210</v>
      </c>
      <c r="N317" s="35">
        <f t="shared" si="111"/>
        <v>7</v>
      </c>
      <c r="O317" s="35">
        <f t="shared" si="111"/>
        <v>9.9</v>
      </c>
      <c r="P317" s="35">
        <f t="shared" si="111"/>
        <v>28.2</v>
      </c>
      <c r="Q317" s="35">
        <f t="shared" si="111"/>
        <v>232</v>
      </c>
      <c r="R317" s="35">
        <f t="shared" si="111"/>
        <v>1.2</v>
      </c>
      <c r="S317" s="8" t="s">
        <v>15</v>
      </c>
      <c r="T317" s="48"/>
    </row>
    <row r="318" spans="1:20" ht="37.5">
      <c r="A318" s="54" t="s">
        <v>26</v>
      </c>
      <c r="B318" s="14" t="s">
        <v>210</v>
      </c>
      <c r="C318" s="8">
        <v>145</v>
      </c>
      <c r="D318" s="34">
        <v>10.57</v>
      </c>
      <c r="E318" s="34">
        <v>8.9</v>
      </c>
      <c r="F318" s="34">
        <v>61.2</v>
      </c>
      <c r="G318" s="34">
        <v>364</v>
      </c>
      <c r="H318" s="34">
        <v>0.61</v>
      </c>
      <c r="I318" s="8">
        <v>449</v>
      </c>
      <c r="J318" s="42"/>
      <c r="K318" s="54" t="s">
        <v>26</v>
      </c>
      <c r="L318" s="14" t="s">
        <v>211</v>
      </c>
      <c r="M318" s="8">
        <v>165</v>
      </c>
      <c r="N318" s="34">
        <v>12.2</v>
      </c>
      <c r="O318" s="34">
        <v>10.29</v>
      </c>
      <c r="P318" s="34">
        <v>70.7</v>
      </c>
      <c r="Q318" s="34">
        <v>421</v>
      </c>
      <c r="R318" s="34">
        <v>0.71</v>
      </c>
      <c r="S318" s="8">
        <v>449</v>
      </c>
      <c r="T318" s="48"/>
    </row>
    <row r="319" spans="1:20" ht="18.75">
      <c r="A319" s="55"/>
      <c r="B319" s="14" t="s">
        <v>116</v>
      </c>
      <c r="C319" s="8">
        <v>150</v>
      </c>
      <c r="D319" s="34">
        <v>2.65</v>
      </c>
      <c r="E319" s="34">
        <v>2.33</v>
      </c>
      <c r="F319" s="34">
        <v>11.31</v>
      </c>
      <c r="G319" s="34">
        <v>77</v>
      </c>
      <c r="H319" s="34">
        <v>1.19</v>
      </c>
      <c r="I319" s="8">
        <v>261</v>
      </c>
      <c r="J319" s="43"/>
      <c r="K319" s="55"/>
      <c r="L319" s="14" t="s">
        <v>116</v>
      </c>
      <c r="M319" s="8">
        <v>180</v>
      </c>
      <c r="N319" s="34">
        <v>2.67</v>
      </c>
      <c r="O319" s="34">
        <v>2.34</v>
      </c>
      <c r="P319" s="34">
        <v>14.31</v>
      </c>
      <c r="Q319" s="34">
        <v>89</v>
      </c>
      <c r="R319" s="34">
        <v>1.2</v>
      </c>
      <c r="S319" s="8">
        <v>261</v>
      </c>
      <c r="T319" s="48"/>
    </row>
    <row r="320" spans="1:20" ht="18.75">
      <c r="A320" s="56"/>
      <c r="B320" s="11" t="s">
        <v>17</v>
      </c>
      <c r="C320" s="10">
        <f aca="true" t="shared" si="112" ref="C320:H320">SUM(C318:C319)</f>
        <v>295</v>
      </c>
      <c r="D320" s="35">
        <f t="shared" si="112"/>
        <v>13.22</v>
      </c>
      <c r="E320" s="35">
        <f t="shared" si="112"/>
        <v>11.23</v>
      </c>
      <c r="F320" s="35">
        <f t="shared" si="112"/>
        <v>72.51</v>
      </c>
      <c r="G320" s="35">
        <f t="shared" si="112"/>
        <v>441</v>
      </c>
      <c r="H320" s="35">
        <f t="shared" si="112"/>
        <v>1.7999999999999998</v>
      </c>
      <c r="I320" s="8" t="s">
        <v>15</v>
      </c>
      <c r="J320" s="44"/>
      <c r="K320" s="56"/>
      <c r="L320" s="11" t="s">
        <v>17</v>
      </c>
      <c r="M320" s="10">
        <f aca="true" t="shared" si="113" ref="M320:R320">SUM(M318:M319)</f>
        <v>345</v>
      </c>
      <c r="N320" s="35">
        <f t="shared" si="113"/>
        <v>14.87</v>
      </c>
      <c r="O320" s="35">
        <f t="shared" si="113"/>
        <v>12.629999999999999</v>
      </c>
      <c r="P320" s="35">
        <f t="shared" si="113"/>
        <v>85.01</v>
      </c>
      <c r="Q320" s="35">
        <f t="shared" si="113"/>
        <v>510</v>
      </c>
      <c r="R320" s="35">
        <f t="shared" si="113"/>
        <v>1.91</v>
      </c>
      <c r="S320" s="8" t="s">
        <v>15</v>
      </c>
      <c r="T320" s="48"/>
    </row>
    <row r="321" spans="1:20" ht="18.75" customHeight="1">
      <c r="A321" s="57" t="s">
        <v>109</v>
      </c>
      <c r="B321" s="58"/>
      <c r="C321" s="10">
        <f aca="true" t="shared" si="114" ref="C321:H321">C320+C317+C314+C306+C304</f>
        <v>1385</v>
      </c>
      <c r="D321" s="35">
        <f t="shared" si="114"/>
        <v>48.33</v>
      </c>
      <c r="E321" s="35">
        <f t="shared" si="114"/>
        <v>51.519999999999996</v>
      </c>
      <c r="F321" s="35">
        <f t="shared" si="114"/>
        <v>208.92</v>
      </c>
      <c r="G321" s="35">
        <f t="shared" si="114"/>
        <v>1489.0000000000002</v>
      </c>
      <c r="H321" s="35">
        <f t="shared" si="114"/>
        <v>29.150000000000002</v>
      </c>
      <c r="I321" s="8" t="s">
        <v>15</v>
      </c>
      <c r="J321" s="45"/>
      <c r="K321" s="57" t="s">
        <v>109</v>
      </c>
      <c r="L321" s="58"/>
      <c r="M321" s="10">
        <f aca="true" t="shared" si="115" ref="M321:R321">M320+M317+M314+M306+M304</f>
        <v>1760</v>
      </c>
      <c r="N321" s="35">
        <f t="shared" si="115"/>
        <v>58.72999999999999</v>
      </c>
      <c r="O321" s="35">
        <f t="shared" si="115"/>
        <v>66.44</v>
      </c>
      <c r="P321" s="35">
        <f t="shared" si="115"/>
        <v>253.08</v>
      </c>
      <c r="Q321" s="35">
        <f t="shared" si="115"/>
        <v>1859.25</v>
      </c>
      <c r="R321" s="35">
        <f t="shared" si="115"/>
        <v>38.99</v>
      </c>
      <c r="S321" s="8" t="s">
        <v>15</v>
      </c>
      <c r="T321" s="48"/>
    </row>
    <row r="322" spans="1:20" ht="18.75">
      <c r="A322" s="12"/>
      <c r="B322" s="12"/>
      <c r="C322" s="12"/>
      <c r="D322" s="52"/>
      <c r="E322" s="52"/>
      <c r="F322" s="52"/>
      <c r="G322" s="52"/>
      <c r="H322" s="52"/>
      <c r="I322" s="12"/>
      <c r="J322" s="12"/>
      <c r="K322" s="12"/>
      <c r="L322" s="12"/>
      <c r="M322" s="12"/>
      <c r="N322" s="52"/>
      <c r="O322" s="52"/>
      <c r="P322" s="52"/>
      <c r="Q322" s="52"/>
      <c r="R322" s="52"/>
      <c r="S322" s="12"/>
      <c r="T322" s="12"/>
    </row>
    <row r="323" spans="1:13" ht="18.75">
      <c r="A323" s="1" t="s">
        <v>117</v>
      </c>
      <c r="B323" s="1" t="s">
        <v>118</v>
      </c>
      <c r="C323" s="2" t="s">
        <v>102</v>
      </c>
      <c r="K323" s="1" t="s">
        <v>117</v>
      </c>
      <c r="L323" s="1" t="s">
        <v>118</v>
      </c>
      <c r="M323" s="2" t="s">
        <v>171</v>
      </c>
    </row>
    <row r="324" spans="1:20" ht="18.75" customHeight="1">
      <c r="A324" s="76" t="s">
        <v>98</v>
      </c>
      <c r="B324" s="76"/>
      <c r="C324" s="76"/>
      <c r="D324" s="76"/>
      <c r="H324" s="51" t="s">
        <v>2</v>
      </c>
      <c r="I324" s="3"/>
      <c r="J324" s="3"/>
      <c r="K324" s="76" t="s">
        <v>98</v>
      </c>
      <c r="L324" s="76"/>
      <c r="M324" s="76"/>
      <c r="N324" s="76"/>
      <c r="R324" s="51" t="s">
        <v>2</v>
      </c>
      <c r="S324" s="3"/>
      <c r="T324" s="3"/>
    </row>
    <row r="325" spans="1:20" ht="18.75">
      <c r="A325" s="4"/>
      <c r="C325" s="5"/>
      <c r="H325" s="51" t="s">
        <v>31</v>
      </c>
      <c r="I325" s="3"/>
      <c r="J325" s="3"/>
      <c r="K325" s="4"/>
      <c r="M325" s="5"/>
      <c r="R325" s="51" t="s">
        <v>31</v>
      </c>
      <c r="S325" s="3"/>
      <c r="T325" s="3"/>
    </row>
    <row r="326" spans="1:11" ht="18.75">
      <c r="A326" s="4"/>
      <c r="K326" s="4"/>
    </row>
    <row r="327" spans="1:20" s="6" customFormat="1" ht="18.75">
      <c r="A327" s="67" t="s">
        <v>3</v>
      </c>
      <c r="B327" s="67" t="s">
        <v>84</v>
      </c>
      <c r="C327" s="62" t="s">
        <v>4</v>
      </c>
      <c r="D327" s="70" t="s">
        <v>6</v>
      </c>
      <c r="E327" s="71"/>
      <c r="F327" s="72"/>
      <c r="G327" s="59" t="s">
        <v>7</v>
      </c>
      <c r="H327" s="59" t="s">
        <v>8</v>
      </c>
      <c r="I327" s="62" t="s">
        <v>82</v>
      </c>
      <c r="J327" s="39"/>
      <c r="K327" s="67" t="s">
        <v>3</v>
      </c>
      <c r="L327" s="67" t="s">
        <v>84</v>
      </c>
      <c r="M327" s="62" t="s">
        <v>4</v>
      </c>
      <c r="N327" s="70" t="s">
        <v>6</v>
      </c>
      <c r="O327" s="71"/>
      <c r="P327" s="72"/>
      <c r="Q327" s="59" t="s">
        <v>7</v>
      </c>
      <c r="R327" s="59" t="s">
        <v>8</v>
      </c>
      <c r="S327" s="62" t="s">
        <v>82</v>
      </c>
      <c r="T327" s="47"/>
    </row>
    <row r="328" spans="1:20" s="6" customFormat="1" ht="18.75">
      <c r="A328" s="68"/>
      <c r="B328" s="68"/>
      <c r="C328" s="63" t="s">
        <v>5</v>
      </c>
      <c r="D328" s="73"/>
      <c r="E328" s="74"/>
      <c r="F328" s="75"/>
      <c r="G328" s="60"/>
      <c r="H328" s="60"/>
      <c r="I328" s="63"/>
      <c r="J328" s="40"/>
      <c r="K328" s="68"/>
      <c r="L328" s="68"/>
      <c r="M328" s="63" t="s">
        <v>5</v>
      </c>
      <c r="N328" s="73"/>
      <c r="O328" s="74"/>
      <c r="P328" s="75"/>
      <c r="Q328" s="60"/>
      <c r="R328" s="60"/>
      <c r="S328" s="63"/>
      <c r="T328" s="47"/>
    </row>
    <row r="329" spans="1:20" s="6" customFormat="1" ht="18.75">
      <c r="A329" s="68"/>
      <c r="B329" s="68"/>
      <c r="C329" s="63"/>
      <c r="D329" s="65" t="s">
        <v>9</v>
      </c>
      <c r="E329" s="65" t="s">
        <v>10</v>
      </c>
      <c r="F329" s="65" t="s">
        <v>11</v>
      </c>
      <c r="G329" s="60"/>
      <c r="H329" s="60"/>
      <c r="I329" s="63"/>
      <c r="J329" s="40"/>
      <c r="K329" s="68"/>
      <c r="L329" s="68"/>
      <c r="M329" s="63"/>
      <c r="N329" s="65" t="s">
        <v>9</v>
      </c>
      <c r="O329" s="65" t="s">
        <v>10</v>
      </c>
      <c r="P329" s="65" t="s">
        <v>11</v>
      </c>
      <c r="Q329" s="60"/>
      <c r="R329" s="60"/>
      <c r="S329" s="63"/>
      <c r="T329" s="47"/>
    </row>
    <row r="330" spans="1:20" s="6" customFormat="1" ht="18.75">
      <c r="A330" s="69"/>
      <c r="B330" s="69"/>
      <c r="C330" s="64"/>
      <c r="D330" s="66"/>
      <c r="E330" s="66"/>
      <c r="F330" s="66"/>
      <c r="G330" s="61"/>
      <c r="H330" s="61"/>
      <c r="I330" s="64"/>
      <c r="J330" s="41"/>
      <c r="K330" s="69"/>
      <c r="L330" s="69"/>
      <c r="M330" s="64"/>
      <c r="N330" s="66"/>
      <c r="O330" s="66"/>
      <c r="P330" s="66"/>
      <c r="Q330" s="61"/>
      <c r="R330" s="61"/>
      <c r="S330" s="64"/>
      <c r="T330" s="47"/>
    </row>
    <row r="331" spans="1:20" ht="56.25">
      <c r="A331" s="54" t="s">
        <v>12</v>
      </c>
      <c r="B331" s="14" t="s">
        <v>120</v>
      </c>
      <c r="C331" s="8">
        <v>150</v>
      </c>
      <c r="D331" s="34">
        <v>2.4</v>
      </c>
      <c r="E331" s="34">
        <v>2.9</v>
      </c>
      <c r="F331" s="34">
        <v>19.5</v>
      </c>
      <c r="G331" s="34">
        <v>114.8</v>
      </c>
      <c r="H331" s="34">
        <v>1.5</v>
      </c>
      <c r="I331" s="8">
        <v>182</v>
      </c>
      <c r="J331" s="42"/>
      <c r="K331" s="54" t="s">
        <v>12</v>
      </c>
      <c r="L331" s="14" t="s">
        <v>120</v>
      </c>
      <c r="M331" s="8">
        <v>200</v>
      </c>
      <c r="N331" s="34">
        <v>3.2</v>
      </c>
      <c r="O331" s="34">
        <v>3.9</v>
      </c>
      <c r="P331" s="34">
        <v>26</v>
      </c>
      <c r="Q331" s="34">
        <v>153</v>
      </c>
      <c r="R331" s="34">
        <v>1.95</v>
      </c>
      <c r="S331" s="8">
        <v>182</v>
      </c>
      <c r="T331" s="48"/>
    </row>
    <row r="332" spans="1:20" ht="37.5">
      <c r="A332" s="55"/>
      <c r="B332" s="14" t="s">
        <v>48</v>
      </c>
      <c r="C332" s="8">
        <v>150</v>
      </c>
      <c r="D332" s="34">
        <v>2.9</v>
      </c>
      <c r="E332" s="34">
        <v>2.4</v>
      </c>
      <c r="F332" s="34">
        <v>14.4</v>
      </c>
      <c r="G332" s="34">
        <v>91</v>
      </c>
      <c r="H332" s="34" t="s">
        <v>15</v>
      </c>
      <c r="I332" s="8">
        <v>414</v>
      </c>
      <c r="J332" s="43"/>
      <c r="K332" s="55"/>
      <c r="L332" s="14" t="s">
        <v>48</v>
      </c>
      <c r="M332" s="8">
        <v>180</v>
      </c>
      <c r="N332" s="34">
        <v>2.9</v>
      </c>
      <c r="O332" s="34">
        <v>2.4</v>
      </c>
      <c r="P332" s="34">
        <v>14.4</v>
      </c>
      <c r="Q332" s="34">
        <v>91</v>
      </c>
      <c r="R332" s="34" t="s">
        <v>15</v>
      </c>
      <c r="S332" s="8">
        <v>414</v>
      </c>
      <c r="T332" s="48"/>
    </row>
    <row r="333" spans="1:20" ht="18.75">
      <c r="A333" s="55"/>
      <c r="B333" s="14" t="s">
        <v>14</v>
      </c>
      <c r="C333" s="8">
        <v>40</v>
      </c>
      <c r="D333" s="34">
        <v>2.68</v>
      </c>
      <c r="E333" s="34">
        <v>0.4</v>
      </c>
      <c r="F333" s="34">
        <v>20</v>
      </c>
      <c r="G333" s="34">
        <v>96</v>
      </c>
      <c r="H333" s="34" t="s">
        <v>15</v>
      </c>
      <c r="I333" s="8" t="s">
        <v>15</v>
      </c>
      <c r="J333" s="43"/>
      <c r="K333" s="55"/>
      <c r="L333" s="14" t="s">
        <v>14</v>
      </c>
      <c r="M333" s="8">
        <v>40</v>
      </c>
      <c r="N333" s="34">
        <v>2.68</v>
      </c>
      <c r="O333" s="34">
        <v>0.4</v>
      </c>
      <c r="P333" s="34">
        <v>20</v>
      </c>
      <c r="Q333" s="34">
        <v>96</v>
      </c>
      <c r="R333" s="34" t="s">
        <v>15</v>
      </c>
      <c r="S333" s="8" t="s">
        <v>15</v>
      </c>
      <c r="T333" s="48"/>
    </row>
    <row r="334" spans="1:20" ht="18.75">
      <c r="A334" s="55"/>
      <c r="B334" s="14" t="s">
        <v>49</v>
      </c>
      <c r="C334" s="8">
        <v>5</v>
      </c>
      <c r="D334" s="34">
        <v>0.02</v>
      </c>
      <c r="E334" s="34">
        <v>3.6</v>
      </c>
      <c r="F334" s="34">
        <v>0.04</v>
      </c>
      <c r="G334" s="34">
        <v>33</v>
      </c>
      <c r="H334" s="34" t="s">
        <v>15</v>
      </c>
      <c r="I334" s="8">
        <v>6</v>
      </c>
      <c r="J334" s="43"/>
      <c r="K334" s="55"/>
      <c r="L334" s="14" t="s">
        <v>49</v>
      </c>
      <c r="M334" s="8">
        <v>10</v>
      </c>
      <c r="N334" s="34">
        <v>0.08</v>
      </c>
      <c r="O334" s="34">
        <v>7.24</v>
      </c>
      <c r="P334" s="34">
        <v>0.13</v>
      </c>
      <c r="Q334" s="34">
        <v>86</v>
      </c>
      <c r="R334" s="34" t="s">
        <v>15</v>
      </c>
      <c r="S334" s="8">
        <v>6</v>
      </c>
      <c r="T334" s="48"/>
    </row>
    <row r="335" spans="1:20" ht="18.75">
      <c r="A335" s="56"/>
      <c r="B335" s="9" t="s">
        <v>17</v>
      </c>
      <c r="C335" s="13">
        <f aca="true" t="shared" si="116" ref="C335:H335">SUM(C331:C334)</f>
        <v>345</v>
      </c>
      <c r="D335" s="35">
        <f t="shared" si="116"/>
        <v>8</v>
      </c>
      <c r="E335" s="35">
        <f t="shared" si="116"/>
        <v>9.3</v>
      </c>
      <c r="F335" s="35">
        <f t="shared" si="116"/>
        <v>53.94</v>
      </c>
      <c r="G335" s="35">
        <f t="shared" si="116"/>
        <v>334.8</v>
      </c>
      <c r="H335" s="35">
        <f t="shared" si="116"/>
        <v>1.5</v>
      </c>
      <c r="I335" s="10" t="s">
        <v>15</v>
      </c>
      <c r="J335" s="37"/>
      <c r="K335" s="56"/>
      <c r="L335" s="9" t="s">
        <v>17</v>
      </c>
      <c r="M335" s="13">
        <f aca="true" t="shared" si="117" ref="M335:R335">SUM(M331:M334)</f>
        <v>430</v>
      </c>
      <c r="N335" s="35">
        <f t="shared" si="117"/>
        <v>8.86</v>
      </c>
      <c r="O335" s="35">
        <f t="shared" si="117"/>
        <v>13.940000000000001</v>
      </c>
      <c r="P335" s="35">
        <f t="shared" si="117"/>
        <v>60.53</v>
      </c>
      <c r="Q335" s="35">
        <f t="shared" si="117"/>
        <v>426</v>
      </c>
      <c r="R335" s="35">
        <f t="shared" si="117"/>
        <v>1.95</v>
      </c>
      <c r="S335" s="10" t="s">
        <v>15</v>
      </c>
      <c r="T335" s="12"/>
    </row>
    <row r="336" spans="1:20" ht="93.75">
      <c r="A336" s="54" t="s">
        <v>18</v>
      </c>
      <c r="B336" s="7" t="s">
        <v>19</v>
      </c>
      <c r="C336" s="8">
        <v>100</v>
      </c>
      <c r="D336" s="34">
        <v>0.5</v>
      </c>
      <c r="E336" s="34" t="s">
        <v>15</v>
      </c>
      <c r="F336" s="34">
        <v>10.1</v>
      </c>
      <c r="G336" s="34">
        <v>42.4</v>
      </c>
      <c r="H336" s="34">
        <v>2</v>
      </c>
      <c r="I336" s="8">
        <v>418</v>
      </c>
      <c r="J336" s="42"/>
      <c r="K336" s="54" t="s">
        <v>18</v>
      </c>
      <c r="L336" s="7" t="s">
        <v>19</v>
      </c>
      <c r="M336" s="8">
        <v>100</v>
      </c>
      <c r="N336" s="34">
        <v>0.5</v>
      </c>
      <c r="O336" s="34" t="s">
        <v>15</v>
      </c>
      <c r="P336" s="34">
        <v>10.1</v>
      </c>
      <c r="Q336" s="34">
        <v>42.4</v>
      </c>
      <c r="R336" s="34">
        <v>2</v>
      </c>
      <c r="S336" s="8">
        <v>418</v>
      </c>
      <c r="T336" s="48"/>
    </row>
    <row r="337" spans="1:20" ht="23.25" customHeight="1">
      <c r="A337" s="55"/>
      <c r="B337" s="7" t="s">
        <v>203</v>
      </c>
      <c r="C337" s="8">
        <v>100</v>
      </c>
      <c r="D337" s="34">
        <v>0.4</v>
      </c>
      <c r="E337" s="34">
        <v>0.4</v>
      </c>
      <c r="F337" s="34">
        <v>9.8</v>
      </c>
      <c r="G337" s="34">
        <v>44</v>
      </c>
      <c r="H337" s="34">
        <v>10</v>
      </c>
      <c r="I337" s="8">
        <v>368</v>
      </c>
      <c r="J337" s="42"/>
      <c r="K337" s="55"/>
      <c r="L337" s="7" t="s">
        <v>203</v>
      </c>
      <c r="M337" s="8">
        <v>100</v>
      </c>
      <c r="N337" s="34">
        <v>0.4</v>
      </c>
      <c r="O337" s="34">
        <v>0.4</v>
      </c>
      <c r="P337" s="34">
        <v>9.8</v>
      </c>
      <c r="Q337" s="34">
        <v>44</v>
      </c>
      <c r="R337" s="34">
        <v>10</v>
      </c>
      <c r="S337" s="8">
        <v>368</v>
      </c>
      <c r="T337" s="48"/>
    </row>
    <row r="338" spans="1:20" ht="18.75">
      <c r="A338" s="56"/>
      <c r="B338" s="9" t="s">
        <v>17</v>
      </c>
      <c r="C338" s="13">
        <f aca="true" t="shared" si="118" ref="C338:H338">SUM(C336:C337)</f>
        <v>200</v>
      </c>
      <c r="D338" s="35">
        <f t="shared" si="118"/>
        <v>0.9</v>
      </c>
      <c r="E338" s="35">
        <f t="shared" si="118"/>
        <v>0.4</v>
      </c>
      <c r="F338" s="35">
        <f t="shared" si="118"/>
        <v>19.9</v>
      </c>
      <c r="G338" s="35">
        <f t="shared" si="118"/>
        <v>86.4</v>
      </c>
      <c r="H338" s="35">
        <f t="shared" si="118"/>
        <v>12</v>
      </c>
      <c r="I338" s="10" t="s">
        <v>15</v>
      </c>
      <c r="J338" s="37"/>
      <c r="K338" s="56"/>
      <c r="L338" s="9" t="s">
        <v>17</v>
      </c>
      <c r="M338" s="13">
        <f aca="true" t="shared" si="119" ref="M338:R338">SUM(M336:M337)</f>
        <v>200</v>
      </c>
      <c r="N338" s="53">
        <f t="shared" si="119"/>
        <v>0.9</v>
      </c>
      <c r="O338" s="53">
        <f t="shared" si="119"/>
        <v>0.4</v>
      </c>
      <c r="P338" s="53">
        <f t="shared" si="119"/>
        <v>19.9</v>
      </c>
      <c r="Q338" s="53">
        <f t="shared" si="119"/>
        <v>86.4</v>
      </c>
      <c r="R338" s="53">
        <f t="shared" si="119"/>
        <v>12</v>
      </c>
      <c r="S338" s="10" t="s">
        <v>15</v>
      </c>
      <c r="T338" s="12"/>
    </row>
    <row r="339" spans="1:20" ht="75">
      <c r="A339" s="54" t="s">
        <v>20</v>
      </c>
      <c r="B339" s="14" t="s">
        <v>121</v>
      </c>
      <c r="C339" s="8">
        <v>30</v>
      </c>
      <c r="D339" s="34">
        <v>0.4</v>
      </c>
      <c r="E339" s="34">
        <v>1.5</v>
      </c>
      <c r="F339" s="34">
        <v>2.6</v>
      </c>
      <c r="G339" s="34">
        <v>26.3</v>
      </c>
      <c r="H339" s="34">
        <v>10.4</v>
      </c>
      <c r="I339" s="8">
        <v>21</v>
      </c>
      <c r="J339" s="42"/>
      <c r="K339" s="54" t="s">
        <v>20</v>
      </c>
      <c r="L339" s="14" t="s">
        <v>121</v>
      </c>
      <c r="M339" s="8">
        <v>50</v>
      </c>
      <c r="N339" s="34">
        <v>0.7</v>
      </c>
      <c r="O339" s="34">
        <v>2.5</v>
      </c>
      <c r="P339" s="34">
        <v>4.3</v>
      </c>
      <c r="Q339" s="34">
        <v>43.9</v>
      </c>
      <c r="R339" s="34">
        <v>17.4</v>
      </c>
      <c r="S339" s="8">
        <v>21</v>
      </c>
      <c r="T339" s="48"/>
    </row>
    <row r="340" spans="1:20" ht="56.25">
      <c r="A340" s="55"/>
      <c r="B340" s="14" t="s">
        <v>122</v>
      </c>
      <c r="C340" s="8">
        <v>150</v>
      </c>
      <c r="D340" s="34">
        <v>1.26</v>
      </c>
      <c r="E340" s="34">
        <v>5</v>
      </c>
      <c r="F340" s="34">
        <v>5.2</v>
      </c>
      <c r="G340" s="34">
        <v>53.3</v>
      </c>
      <c r="H340" s="34">
        <v>13.3</v>
      </c>
      <c r="I340" s="8">
        <v>73</v>
      </c>
      <c r="J340" s="43"/>
      <c r="K340" s="55"/>
      <c r="L340" s="14" t="s">
        <v>122</v>
      </c>
      <c r="M340" s="8">
        <v>200</v>
      </c>
      <c r="N340" s="34">
        <v>1.6</v>
      </c>
      <c r="O340" s="34">
        <v>6.7</v>
      </c>
      <c r="P340" s="34">
        <v>6.9</v>
      </c>
      <c r="Q340" s="34">
        <v>71</v>
      </c>
      <c r="R340" s="34">
        <v>17.7</v>
      </c>
      <c r="S340" s="8">
        <v>73</v>
      </c>
      <c r="T340" s="48"/>
    </row>
    <row r="341" spans="1:20" ht="18.75">
      <c r="A341" s="55"/>
      <c r="B341" s="14" t="s">
        <v>218</v>
      </c>
      <c r="C341" s="8">
        <v>60</v>
      </c>
      <c r="D341" s="34">
        <v>8.93</v>
      </c>
      <c r="E341" s="34">
        <v>6.74</v>
      </c>
      <c r="F341" s="34">
        <v>8.97</v>
      </c>
      <c r="G341" s="34">
        <v>132</v>
      </c>
      <c r="H341" s="34" t="s">
        <v>15</v>
      </c>
      <c r="I341" s="8">
        <v>161</v>
      </c>
      <c r="J341" s="43"/>
      <c r="K341" s="55"/>
      <c r="L341" s="14" t="s">
        <v>218</v>
      </c>
      <c r="M341" s="8">
        <v>70</v>
      </c>
      <c r="N341" s="34">
        <v>11.92</v>
      </c>
      <c r="O341" s="34">
        <v>8.8</v>
      </c>
      <c r="P341" s="34">
        <v>11.64</v>
      </c>
      <c r="Q341" s="34">
        <v>173</v>
      </c>
      <c r="R341" s="34" t="s">
        <v>15</v>
      </c>
      <c r="S341" s="8">
        <v>161</v>
      </c>
      <c r="T341" s="48"/>
    </row>
    <row r="342" spans="1:20" ht="18.75">
      <c r="A342" s="55"/>
      <c r="B342" s="14" t="s">
        <v>51</v>
      </c>
      <c r="C342" s="8">
        <v>110</v>
      </c>
      <c r="D342" s="34">
        <v>5.5</v>
      </c>
      <c r="E342" s="34">
        <v>3.9</v>
      </c>
      <c r="F342" s="34">
        <v>23.9</v>
      </c>
      <c r="G342" s="34">
        <v>155.2</v>
      </c>
      <c r="H342" s="34">
        <v>0</v>
      </c>
      <c r="I342" s="8">
        <v>330</v>
      </c>
      <c r="J342" s="43"/>
      <c r="K342" s="55"/>
      <c r="L342" s="14" t="s">
        <v>51</v>
      </c>
      <c r="M342" s="8">
        <v>130</v>
      </c>
      <c r="N342" s="34">
        <v>7.5</v>
      </c>
      <c r="O342" s="34">
        <v>5.3</v>
      </c>
      <c r="P342" s="34">
        <v>33.5</v>
      </c>
      <c r="Q342" s="34">
        <v>211.25</v>
      </c>
      <c r="R342" s="34" t="s">
        <v>15</v>
      </c>
      <c r="S342" s="8">
        <v>330</v>
      </c>
      <c r="T342" s="48"/>
    </row>
    <row r="343" spans="1:20" ht="37.5">
      <c r="A343" s="55"/>
      <c r="B343" s="14" t="s">
        <v>114</v>
      </c>
      <c r="C343" s="8">
        <v>150</v>
      </c>
      <c r="D343" s="34">
        <v>0.3</v>
      </c>
      <c r="E343" s="34">
        <v>0</v>
      </c>
      <c r="F343" s="34">
        <v>20.8</v>
      </c>
      <c r="G343" s="34">
        <v>85.8</v>
      </c>
      <c r="H343" s="34">
        <v>0.3</v>
      </c>
      <c r="I343" s="8">
        <v>394</v>
      </c>
      <c r="J343" s="43"/>
      <c r="K343" s="55"/>
      <c r="L343" s="14" t="s">
        <v>114</v>
      </c>
      <c r="M343" s="8">
        <v>180</v>
      </c>
      <c r="N343" s="34">
        <v>0.4</v>
      </c>
      <c r="O343" s="34">
        <v>0</v>
      </c>
      <c r="P343" s="34">
        <v>25</v>
      </c>
      <c r="Q343" s="34">
        <v>103</v>
      </c>
      <c r="R343" s="34">
        <v>0.36</v>
      </c>
      <c r="S343" s="8">
        <v>394</v>
      </c>
      <c r="T343" s="48"/>
    </row>
    <row r="344" spans="1:20" ht="18.75">
      <c r="A344" s="55"/>
      <c r="B344" s="14" t="s">
        <v>23</v>
      </c>
      <c r="C344" s="8">
        <v>30</v>
      </c>
      <c r="D344" s="34">
        <v>1.98</v>
      </c>
      <c r="E344" s="34">
        <v>0.36</v>
      </c>
      <c r="F344" s="34">
        <v>10.2</v>
      </c>
      <c r="G344" s="34">
        <v>51.2</v>
      </c>
      <c r="H344" s="34" t="s">
        <v>15</v>
      </c>
      <c r="I344" s="8" t="s">
        <v>15</v>
      </c>
      <c r="J344" s="43"/>
      <c r="K344" s="55"/>
      <c r="L344" s="14" t="s">
        <v>23</v>
      </c>
      <c r="M344" s="8">
        <v>40</v>
      </c>
      <c r="N344" s="34">
        <v>2.64</v>
      </c>
      <c r="O344" s="34">
        <v>0.48</v>
      </c>
      <c r="P344" s="34">
        <v>13.6</v>
      </c>
      <c r="Q344" s="34">
        <v>68.2</v>
      </c>
      <c r="R344" s="34" t="s">
        <v>15</v>
      </c>
      <c r="S344" s="8" t="s">
        <v>15</v>
      </c>
      <c r="T344" s="48"/>
    </row>
    <row r="345" spans="1:20" ht="18.75">
      <c r="A345" s="56"/>
      <c r="B345" s="9" t="s">
        <v>17</v>
      </c>
      <c r="C345" s="10">
        <f aca="true" t="shared" si="120" ref="C345:H345">SUM(C339:C344)</f>
        <v>530</v>
      </c>
      <c r="D345" s="35">
        <f t="shared" si="120"/>
        <v>18.37</v>
      </c>
      <c r="E345" s="35">
        <f t="shared" si="120"/>
        <v>17.5</v>
      </c>
      <c r="F345" s="35">
        <f t="shared" si="120"/>
        <v>71.67</v>
      </c>
      <c r="G345" s="35">
        <f t="shared" si="120"/>
        <v>503.79999999999995</v>
      </c>
      <c r="H345" s="35">
        <f t="shared" si="120"/>
        <v>24.000000000000004</v>
      </c>
      <c r="I345" s="10" t="s">
        <v>15</v>
      </c>
      <c r="J345" s="37"/>
      <c r="K345" s="56"/>
      <c r="L345" s="9" t="s">
        <v>17</v>
      </c>
      <c r="M345" s="10">
        <f aca="true" t="shared" si="121" ref="M345:R345">SUM(M339:M344)</f>
        <v>670</v>
      </c>
      <c r="N345" s="35">
        <f t="shared" si="121"/>
        <v>24.759999999999998</v>
      </c>
      <c r="O345" s="35">
        <f t="shared" si="121"/>
        <v>23.78</v>
      </c>
      <c r="P345" s="35">
        <f t="shared" si="121"/>
        <v>94.94</v>
      </c>
      <c r="Q345" s="35">
        <f t="shared" si="121"/>
        <v>670.35</v>
      </c>
      <c r="R345" s="35">
        <f t="shared" si="121"/>
        <v>35.459999999999994</v>
      </c>
      <c r="S345" s="10" t="s">
        <v>15</v>
      </c>
      <c r="T345" s="12"/>
    </row>
    <row r="346" spans="1:20" ht="37.5">
      <c r="A346" s="54" t="s">
        <v>24</v>
      </c>
      <c r="B346" s="14" t="s">
        <v>25</v>
      </c>
      <c r="C346" s="8">
        <v>150</v>
      </c>
      <c r="D346" s="34">
        <v>4.2</v>
      </c>
      <c r="E346" s="34">
        <v>4.8</v>
      </c>
      <c r="F346" s="34">
        <v>6</v>
      </c>
      <c r="G346" s="34">
        <v>84.2</v>
      </c>
      <c r="H346" s="34">
        <v>1.2</v>
      </c>
      <c r="I346" s="8">
        <v>420</v>
      </c>
      <c r="J346" s="42"/>
      <c r="K346" s="54" t="s">
        <v>24</v>
      </c>
      <c r="L346" s="14" t="s">
        <v>25</v>
      </c>
      <c r="M346" s="8">
        <v>180</v>
      </c>
      <c r="N346" s="34">
        <v>5</v>
      </c>
      <c r="O346" s="34">
        <v>5.7</v>
      </c>
      <c r="P346" s="34">
        <v>7.2</v>
      </c>
      <c r="Q346" s="34">
        <v>101</v>
      </c>
      <c r="R346" s="34">
        <v>1.26</v>
      </c>
      <c r="S346" s="8">
        <v>420</v>
      </c>
      <c r="T346" s="48"/>
    </row>
    <row r="347" spans="1:20" ht="37.5">
      <c r="A347" s="55"/>
      <c r="B347" s="14" t="s">
        <v>123</v>
      </c>
      <c r="C347" s="8">
        <v>40</v>
      </c>
      <c r="D347" s="34">
        <v>4.9</v>
      </c>
      <c r="E347" s="34">
        <v>0.63</v>
      </c>
      <c r="F347" s="34">
        <v>30.4</v>
      </c>
      <c r="G347" s="34">
        <v>147.28</v>
      </c>
      <c r="H347" s="34" t="s">
        <v>15</v>
      </c>
      <c r="I347" s="8">
        <v>123</v>
      </c>
      <c r="J347" s="43"/>
      <c r="K347" s="55"/>
      <c r="L347" s="14" t="s">
        <v>123</v>
      </c>
      <c r="M347" s="8">
        <v>40</v>
      </c>
      <c r="N347" s="34">
        <v>4.9</v>
      </c>
      <c r="O347" s="34">
        <v>0.63</v>
      </c>
      <c r="P347" s="34">
        <v>30.4</v>
      </c>
      <c r="Q347" s="34">
        <v>147.28</v>
      </c>
      <c r="R347" s="34" t="s">
        <v>15</v>
      </c>
      <c r="S347" s="8">
        <v>123</v>
      </c>
      <c r="T347" s="48"/>
    </row>
    <row r="348" spans="1:20" ht="18.75">
      <c r="A348" s="56"/>
      <c r="B348" s="9" t="s">
        <v>17</v>
      </c>
      <c r="C348" s="10">
        <f aca="true" t="shared" si="122" ref="C348:H348">SUM(C346:C347)</f>
        <v>190</v>
      </c>
      <c r="D348" s="35">
        <f t="shared" si="122"/>
        <v>9.100000000000001</v>
      </c>
      <c r="E348" s="35">
        <f t="shared" si="122"/>
        <v>5.43</v>
      </c>
      <c r="F348" s="35">
        <f t="shared" si="122"/>
        <v>36.4</v>
      </c>
      <c r="G348" s="35">
        <f t="shared" si="122"/>
        <v>231.48000000000002</v>
      </c>
      <c r="H348" s="35">
        <f t="shared" si="122"/>
        <v>1.2</v>
      </c>
      <c r="I348" s="10" t="s">
        <v>15</v>
      </c>
      <c r="J348" s="37"/>
      <c r="K348" s="56"/>
      <c r="L348" s="9" t="s">
        <v>17</v>
      </c>
      <c r="M348" s="10">
        <f aca="true" t="shared" si="123" ref="M348:R348">SUM(M346:M347)</f>
        <v>220</v>
      </c>
      <c r="N348" s="35">
        <f t="shared" si="123"/>
        <v>9.9</v>
      </c>
      <c r="O348" s="35">
        <f t="shared" si="123"/>
        <v>6.33</v>
      </c>
      <c r="P348" s="35">
        <f t="shared" si="123"/>
        <v>37.6</v>
      </c>
      <c r="Q348" s="35">
        <f t="shared" si="123"/>
        <v>248.28</v>
      </c>
      <c r="R348" s="35">
        <f t="shared" si="123"/>
        <v>1.26</v>
      </c>
      <c r="S348" s="10" t="s">
        <v>15</v>
      </c>
      <c r="T348" s="12"/>
    </row>
    <row r="349" spans="1:20" ht="37.5">
      <c r="A349" s="54" t="s">
        <v>26</v>
      </c>
      <c r="B349" s="14" t="s">
        <v>124</v>
      </c>
      <c r="C349" s="8">
        <v>30</v>
      </c>
      <c r="D349" s="34">
        <v>0.2</v>
      </c>
      <c r="E349" s="34">
        <v>1.6</v>
      </c>
      <c r="F349" s="34">
        <v>6.1</v>
      </c>
      <c r="G349" s="34">
        <v>24.6</v>
      </c>
      <c r="H349" s="34">
        <v>2.1</v>
      </c>
      <c r="I349" s="8">
        <v>41</v>
      </c>
      <c r="J349" s="42"/>
      <c r="K349" s="54" t="s">
        <v>26</v>
      </c>
      <c r="L349" s="14" t="s">
        <v>124</v>
      </c>
      <c r="M349" s="8">
        <v>50</v>
      </c>
      <c r="N349" s="34">
        <v>0.4</v>
      </c>
      <c r="O349" s="34">
        <v>2.6</v>
      </c>
      <c r="P349" s="34">
        <v>10.2</v>
      </c>
      <c r="Q349" s="34">
        <v>40.95</v>
      </c>
      <c r="R349" s="34">
        <v>3.5</v>
      </c>
      <c r="S349" s="8">
        <v>41</v>
      </c>
      <c r="T349" s="48"/>
    </row>
    <row r="350" spans="1:20" ht="37.5">
      <c r="A350" s="55"/>
      <c r="B350" s="14" t="s">
        <v>125</v>
      </c>
      <c r="C350" s="8">
        <v>130</v>
      </c>
      <c r="D350" s="34">
        <v>18.81</v>
      </c>
      <c r="E350" s="34">
        <v>12.67</v>
      </c>
      <c r="F350" s="34">
        <v>30.9</v>
      </c>
      <c r="G350" s="34">
        <v>309</v>
      </c>
      <c r="H350" s="34">
        <v>0.4</v>
      </c>
      <c r="I350" s="8">
        <v>245</v>
      </c>
      <c r="J350" s="43"/>
      <c r="K350" s="55"/>
      <c r="L350" s="14" t="s">
        <v>125</v>
      </c>
      <c r="M350" s="8">
        <v>130</v>
      </c>
      <c r="N350" s="34">
        <v>18.81</v>
      </c>
      <c r="O350" s="34">
        <v>12.67</v>
      </c>
      <c r="P350" s="34">
        <v>30.9</v>
      </c>
      <c r="Q350" s="34">
        <v>309</v>
      </c>
      <c r="R350" s="34">
        <v>0.4</v>
      </c>
      <c r="S350" s="8">
        <v>245</v>
      </c>
      <c r="T350" s="48"/>
    </row>
    <row r="351" spans="1:20" ht="18.75">
      <c r="A351" s="55"/>
      <c r="B351" s="14" t="s">
        <v>126</v>
      </c>
      <c r="C351" s="8">
        <v>150</v>
      </c>
      <c r="D351" s="34">
        <v>0</v>
      </c>
      <c r="E351" s="34">
        <v>0</v>
      </c>
      <c r="F351" s="34">
        <v>10</v>
      </c>
      <c r="G351" s="34">
        <v>40</v>
      </c>
      <c r="H351" s="34">
        <v>0.02</v>
      </c>
      <c r="I351" s="8">
        <v>411</v>
      </c>
      <c r="J351" s="43"/>
      <c r="K351" s="55"/>
      <c r="L351" s="14" t="s">
        <v>126</v>
      </c>
      <c r="M351" s="8">
        <v>180</v>
      </c>
      <c r="N351" s="34">
        <v>0</v>
      </c>
      <c r="O351" s="34">
        <v>0</v>
      </c>
      <c r="P351" s="34">
        <v>12</v>
      </c>
      <c r="Q351" s="34">
        <v>48</v>
      </c>
      <c r="R351" s="34">
        <v>0.03</v>
      </c>
      <c r="S351" s="8">
        <v>411</v>
      </c>
      <c r="T351" s="48"/>
    </row>
    <row r="352" spans="1:20" ht="18.75">
      <c r="A352" s="56"/>
      <c r="B352" s="11" t="s">
        <v>17</v>
      </c>
      <c r="C352" s="10">
        <f aca="true" t="shared" si="124" ref="C352:H352">SUM(C349:C351)</f>
        <v>310</v>
      </c>
      <c r="D352" s="35">
        <f t="shared" si="124"/>
        <v>19.009999999999998</v>
      </c>
      <c r="E352" s="35">
        <f t="shared" si="124"/>
        <v>14.27</v>
      </c>
      <c r="F352" s="35">
        <f t="shared" si="124"/>
        <v>47</v>
      </c>
      <c r="G352" s="35">
        <f t="shared" si="124"/>
        <v>373.6</v>
      </c>
      <c r="H352" s="35">
        <f t="shared" si="124"/>
        <v>2.52</v>
      </c>
      <c r="I352" s="10" t="s">
        <v>15</v>
      </c>
      <c r="J352" s="37"/>
      <c r="K352" s="56"/>
      <c r="L352" s="11" t="s">
        <v>17</v>
      </c>
      <c r="M352" s="10">
        <f aca="true" t="shared" si="125" ref="M352:R352">SUM(M349:M351)</f>
        <v>360</v>
      </c>
      <c r="N352" s="35">
        <f t="shared" si="125"/>
        <v>19.209999999999997</v>
      </c>
      <c r="O352" s="35">
        <f t="shared" si="125"/>
        <v>15.27</v>
      </c>
      <c r="P352" s="35">
        <f t="shared" si="125"/>
        <v>53.099999999999994</v>
      </c>
      <c r="Q352" s="35">
        <f t="shared" si="125"/>
        <v>397.95</v>
      </c>
      <c r="R352" s="35">
        <f t="shared" si="125"/>
        <v>3.9299999999999997</v>
      </c>
      <c r="S352" s="10" t="s">
        <v>15</v>
      </c>
      <c r="T352" s="12"/>
    </row>
    <row r="353" spans="1:20" ht="18.75" customHeight="1">
      <c r="A353" s="57" t="s">
        <v>119</v>
      </c>
      <c r="B353" s="58"/>
      <c r="C353" s="10">
        <f aca="true" t="shared" si="126" ref="C353:H353">C352+C348+C345+C338+C335</f>
        <v>1575</v>
      </c>
      <c r="D353" s="35">
        <f t="shared" si="126"/>
        <v>55.38</v>
      </c>
      <c r="E353" s="35">
        <f t="shared" si="126"/>
        <v>46.900000000000006</v>
      </c>
      <c r="F353" s="35">
        <f t="shared" si="126"/>
        <v>228.91</v>
      </c>
      <c r="G353" s="35">
        <f t="shared" si="126"/>
        <v>1530.0800000000002</v>
      </c>
      <c r="H353" s="35">
        <f t="shared" si="126"/>
        <v>41.22</v>
      </c>
      <c r="I353" s="10" t="s">
        <v>15</v>
      </c>
      <c r="J353" s="36"/>
      <c r="K353" s="57" t="s">
        <v>119</v>
      </c>
      <c r="L353" s="58"/>
      <c r="M353" s="10">
        <f aca="true" t="shared" si="127" ref="M353:R353">M352+M348+M345+M338+M335</f>
        <v>1880</v>
      </c>
      <c r="N353" s="35">
        <f t="shared" si="127"/>
        <v>63.629999999999995</v>
      </c>
      <c r="O353" s="35">
        <f t="shared" si="127"/>
        <v>59.72</v>
      </c>
      <c r="P353" s="35">
        <f t="shared" si="127"/>
        <v>266.07</v>
      </c>
      <c r="Q353" s="35">
        <f t="shared" si="127"/>
        <v>1828.98</v>
      </c>
      <c r="R353" s="35">
        <f t="shared" si="127"/>
        <v>54.599999999999994</v>
      </c>
      <c r="S353" s="10" t="s">
        <v>15</v>
      </c>
      <c r="T353" s="12"/>
    </row>
    <row r="354" spans="1:20" ht="18.75">
      <c r="A354" s="12"/>
      <c r="B354" s="12"/>
      <c r="C354" s="12"/>
      <c r="D354" s="52"/>
      <c r="E354" s="52"/>
      <c r="F354" s="52"/>
      <c r="G354" s="52"/>
      <c r="H354" s="52"/>
      <c r="I354" s="12"/>
      <c r="J354" s="12"/>
      <c r="K354" s="12"/>
      <c r="L354" s="12"/>
      <c r="M354" s="12"/>
      <c r="N354" s="52"/>
      <c r="O354" s="52"/>
      <c r="P354" s="52"/>
      <c r="Q354" s="52"/>
      <c r="R354" s="52"/>
      <c r="S354" s="12"/>
      <c r="T354" s="12"/>
    </row>
    <row r="355" spans="1:13" ht="18.75">
      <c r="A355" s="1" t="s">
        <v>127</v>
      </c>
      <c r="B355" s="1" t="s">
        <v>118</v>
      </c>
      <c r="C355" s="2" t="s">
        <v>102</v>
      </c>
      <c r="K355" s="1" t="s">
        <v>127</v>
      </c>
      <c r="L355" s="1" t="s">
        <v>118</v>
      </c>
      <c r="M355" s="2" t="s">
        <v>171</v>
      </c>
    </row>
    <row r="356" spans="1:20" ht="18.75">
      <c r="A356" s="76" t="s">
        <v>99</v>
      </c>
      <c r="B356" s="76"/>
      <c r="C356" s="76"/>
      <c r="D356" s="76"/>
      <c r="H356" s="51" t="s">
        <v>2</v>
      </c>
      <c r="I356" s="3"/>
      <c r="J356" s="3"/>
      <c r="K356" s="76" t="s">
        <v>99</v>
      </c>
      <c r="L356" s="76"/>
      <c r="M356" s="76"/>
      <c r="N356" s="76"/>
      <c r="R356" s="51" t="s">
        <v>2</v>
      </c>
      <c r="S356" s="3"/>
      <c r="T356" s="3"/>
    </row>
    <row r="357" spans="1:20" ht="18.75">
      <c r="A357" s="4"/>
      <c r="C357" s="5"/>
      <c r="H357" s="51" t="s">
        <v>31</v>
      </c>
      <c r="I357" s="3"/>
      <c r="J357" s="3"/>
      <c r="K357" s="4"/>
      <c r="M357" s="5"/>
      <c r="R357" s="51" t="s">
        <v>31</v>
      </c>
      <c r="S357" s="3"/>
      <c r="T357" s="3"/>
    </row>
    <row r="358" spans="1:11" ht="18.75">
      <c r="A358" s="4"/>
      <c r="K358" s="4"/>
    </row>
    <row r="359" spans="1:20" s="6" customFormat="1" ht="18.75">
      <c r="A359" s="67" t="s">
        <v>3</v>
      </c>
      <c r="B359" s="67" t="s">
        <v>84</v>
      </c>
      <c r="C359" s="62" t="s">
        <v>4</v>
      </c>
      <c r="D359" s="70" t="s">
        <v>6</v>
      </c>
      <c r="E359" s="71"/>
      <c r="F359" s="72"/>
      <c r="G359" s="59" t="s">
        <v>7</v>
      </c>
      <c r="H359" s="59" t="s">
        <v>8</v>
      </c>
      <c r="I359" s="62" t="s">
        <v>82</v>
      </c>
      <c r="J359" s="39"/>
      <c r="K359" s="67" t="s">
        <v>3</v>
      </c>
      <c r="L359" s="67" t="s">
        <v>84</v>
      </c>
      <c r="M359" s="62" t="s">
        <v>4</v>
      </c>
      <c r="N359" s="70" t="s">
        <v>6</v>
      </c>
      <c r="O359" s="71"/>
      <c r="P359" s="72"/>
      <c r="Q359" s="59" t="s">
        <v>7</v>
      </c>
      <c r="R359" s="59" t="s">
        <v>8</v>
      </c>
      <c r="S359" s="62" t="s">
        <v>82</v>
      </c>
      <c r="T359" s="47"/>
    </row>
    <row r="360" spans="1:20" s="6" customFormat="1" ht="18.75">
      <c r="A360" s="68"/>
      <c r="B360" s="68"/>
      <c r="C360" s="63" t="s">
        <v>5</v>
      </c>
      <c r="D360" s="73"/>
      <c r="E360" s="74"/>
      <c r="F360" s="75"/>
      <c r="G360" s="60"/>
      <c r="H360" s="60"/>
      <c r="I360" s="63"/>
      <c r="J360" s="40"/>
      <c r="K360" s="68"/>
      <c r="L360" s="68"/>
      <c r="M360" s="63" t="s">
        <v>5</v>
      </c>
      <c r="N360" s="73"/>
      <c r="O360" s="74"/>
      <c r="P360" s="75"/>
      <c r="Q360" s="60"/>
      <c r="R360" s="60"/>
      <c r="S360" s="63"/>
      <c r="T360" s="47"/>
    </row>
    <row r="361" spans="1:20" s="6" customFormat="1" ht="18.75">
      <c r="A361" s="68"/>
      <c r="B361" s="68"/>
      <c r="C361" s="63"/>
      <c r="D361" s="65" t="s">
        <v>9</v>
      </c>
      <c r="E361" s="65" t="s">
        <v>10</v>
      </c>
      <c r="F361" s="65" t="s">
        <v>11</v>
      </c>
      <c r="G361" s="60"/>
      <c r="H361" s="60"/>
      <c r="I361" s="63"/>
      <c r="J361" s="40"/>
      <c r="K361" s="68"/>
      <c r="L361" s="68"/>
      <c r="M361" s="63"/>
      <c r="N361" s="65" t="s">
        <v>9</v>
      </c>
      <c r="O361" s="65" t="s">
        <v>10</v>
      </c>
      <c r="P361" s="65" t="s">
        <v>11</v>
      </c>
      <c r="Q361" s="60"/>
      <c r="R361" s="60"/>
      <c r="S361" s="63"/>
      <c r="T361" s="47"/>
    </row>
    <row r="362" spans="1:20" s="6" customFormat="1" ht="18.75">
      <c r="A362" s="69"/>
      <c r="B362" s="69"/>
      <c r="C362" s="64"/>
      <c r="D362" s="66"/>
      <c r="E362" s="66"/>
      <c r="F362" s="66"/>
      <c r="G362" s="61"/>
      <c r="H362" s="61"/>
      <c r="I362" s="64"/>
      <c r="J362" s="41"/>
      <c r="K362" s="69"/>
      <c r="L362" s="69"/>
      <c r="M362" s="64"/>
      <c r="N362" s="66"/>
      <c r="O362" s="66"/>
      <c r="P362" s="66"/>
      <c r="Q362" s="61"/>
      <c r="R362" s="61"/>
      <c r="S362" s="64"/>
      <c r="T362" s="47"/>
    </row>
    <row r="363" spans="1:20" ht="56.25">
      <c r="A363" s="54" t="s">
        <v>12</v>
      </c>
      <c r="B363" s="14" t="s">
        <v>129</v>
      </c>
      <c r="C363" s="8">
        <v>150</v>
      </c>
      <c r="D363" s="34">
        <v>6.1</v>
      </c>
      <c r="E363" s="34">
        <v>7.3</v>
      </c>
      <c r="F363" s="34">
        <v>28.8</v>
      </c>
      <c r="G363" s="34">
        <v>204.8</v>
      </c>
      <c r="H363" s="34">
        <v>1.1</v>
      </c>
      <c r="I363" s="8">
        <v>194</v>
      </c>
      <c r="J363" s="42"/>
      <c r="K363" s="54" t="s">
        <v>12</v>
      </c>
      <c r="L363" s="14" t="s">
        <v>129</v>
      </c>
      <c r="M363" s="8">
        <v>200</v>
      </c>
      <c r="N363" s="34">
        <v>8.14</v>
      </c>
      <c r="O363" s="34">
        <v>9.68</v>
      </c>
      <c r="P363" s="34">
        <v>38.39</v>
      </c>
      <c r="Q363" s="34">
        <v>273</v>
      </c>
      <c r="R363" s="34">
        <v>1.46</v>
      </c>
      <c r="S363" s="8">
        <v>194</v>
      </c>
      <c r="T363" s="48"/>
    </row>
    <row r="364" spans="1:20" ht="18.75">
      <c r="A364" s="55"/>
      <c r="B364" s="14" t="s">
        <v>33</v>
      </c>
      <c r="C364" s="8">
        <v>150</v>
      </c>
      <c r="D364" s="34">
        <v>3.2</v>
      </c>
      <c r="E364" s="34">
        <v>2.8</v>
      </c>
      <c r="F364" s="34">
        <v>12.9</v>
      </c>
      <c r="G364" s="34">
        <v>88.3</v>
      </c>
      <c r="H364" s="34">
        <v>1.2</v>
      </c>
      <c r="I364" s="8">
        <v>416</v>
      </c>
      <c r="J364" s="43"/>
      <c r="K364" s="55"/>
      <c r="L364" s="14" t="s">
        <v>33</v>
      </c>
      <c r="M364" s="8">
        <v>180</v>
      </c>
      <c r="N364" s="34">
        <v>3.8</v>
      </c>
      <c r="O364" s="34">
        <v>3.3</v>
      </c>
      <c r="P364" s="34">
        <v>15.5</v>
      </c>
      <c r="Q364" s="34">
        <v>106</v>
      </c>
      <c r="R364" s="34">
        <v>1.44</v>
      </c>
      <c r="S364" s="8">
        <v>416</v>
      </c>
      <c r="T364" s="48"/>
    </row>
    <row r="365" spans="1:20" ht="56.25">
      <c r="A365" s="55"/>
      <c r="B365" s="14" t="s">
        <v>106</v>
      </c>
      <c r="C365" s="8">
        <v>55</v>
      </c>
      <c r="D365" s="34">
        <v>5.82</v>
      </c>
      <c r="E365" s="34">
        <v>6.93</v>
      </c>
      <c r="F365" s="34">
        <v>20.1</v>
      </c>
      <c r="G365" s="34">
        <v>163</v>
      </c>
      <c r="H365" s="34">
        <v>0.07</v>
      </c>
      <c r="I365" s="8">
        <v>3</v>
      </c>
      <c r="J365" s="43"/>
      <c r="K365" s="55"/>
      <c r="L365" s="14" t="s">
        <v>106</v>
      </c>
      <c r="M365" s="8">
        <v>55</v>
      </c>
      <c r="N365" s="34">
        <v>5.82</v>
      </c>
      <c r="O365" s="34">
        <v>6.93</v>
      </c>
      <c r="P365" s="34">
        <v>20.1</v>
      </c>
      <c r="Q365" s="34">
        <v>163</v>
      </c>
      <c r="R365" s="34">
        <v>0.07</v>
      </c>
      <c r="S365" s="8">
        <v>3</v>
      </c>
      <c r="T365" s="48"/>
    </row>
    <row r="366" spans="1:20" ht="18.75">
      <c r="A366" s="56"/>
      <c r="B366" s="9" t="s">
        <v>17</v>
      </c>
      <c r="C366" s="13">
        <f aca="true" t="shared" si="128" ref="C366:H366">SUM(C363:C365)</f>
        <v>355</v>
      </c>
      <c r="D366" s="35">
        <f t="shared" si="128"/>
        <v>15.120000000000001</v>
      </c>
      <c r="E366" s="35">
        <f t="shared" si="128"/>
        <v>17.03</v>
      </c>
      <c r="F366" s="35">
        <f t="shared" si="128"/>
        <v>61.800000000000004</v>
      </c>
      <c r="G366" s="35">
        <f t="shared" si="128"/>
        <v>456.1</v>
      </c>
      <c r="H366" s="35">
        <f t="shared" si="128"/>
        <v>2.3699999999999997</v>
      </c>
      <c r="I366" s="10" t="s">
        <v>15</v>
      </c>
      <c r="J366" s="37"/>
      <c r="K366" s="56"/>
      <c r="L366" s="9" t="s">
        <v>17</v>
      </c>
      <c r="M366" s="13">
        <f aca="true" t="shared" si="129" ref="M366:R366">SUM(M363:M365)</f>
        <v>435</v>
      </c>
      <c r="N366" s="35">
        <f t="shared" si="129"/>
        <v>17.76</v>
      </c>
      <c r="O366" s="35">
        <f t="shared" si="129"/>
        <v>19.91</v>
      </c>
      <c r="P366" s="35">
        <f t="shared" si="129"/>
        <v>73.99000000000001</v>
      </c>
      <c r="Q366" s="35">
        <f t="shared" si="129"/>
        <v>542</v>
      </c>
      <c r="R366" s="35">
        <f t="shared" si="129"/>
        <v>2.9699999999999998</v>
      </c>
      <c r="S366" s="10" t="s">
        <v>15</v>
      </c>
      <c r="T366" s="12"/>
    </row>
    <row r="367" spans="1:20" ht="93.75">
      <c r="A367" s="54" t="s">
        <v>18</v>
      </c>
      <c r="B367" s="7" t="s">
        <v>19</v>
      </c>
      <c r="C367" s="8">
        <v>100</v>
      </c>
      <c r="D367" s="34">
        <v>0.5</v>
      </c>
      <c r="E367" s="34" t="s">
        <v>15</v>
      </c>
      <c r="F367" s="34">
        <v>10.1</v>
      </c>
      <c r="G367" s="34">
        <v>42.4</v>
      </c>
      <c r="H367" s="34">
        <v>2</v>
      </c>
      <c r="I367" s="8">
        <v>418</v>
      </c>
      <c r="J367" s="42"/>
      <c r="K367" s="54" t="s">
        <v>18</v>
      </c>
      <c r="L367" s="7" t="s">
        <v>19</v>
      </c>
      <c r="M367" s="8">
        <v>180</v>
      </c>
      <c r="N367" s="34">
        <v>0.9</v>
      </c>
      <c r="O367" s="34" t="s">
        <v>15</v>
      </c>
      <c r="P367" s="34">
        <v>18.18</v>
      </c>
      <c r="Q367" s="34">
        <v>76.8</v>
      </c>
      <c r="R367" s="34">
        <v>3.6</v>
      </c>
      <c r="S367" s="8">
        <v>399</v>
      </c>
      <c r="T367" s="48"/>
    </row>
    <row r="368" spans="1:20" ht="18.75">
      <c r="A368" s="56"/>
      <c r="B368" s="9" t="s">
        <v>17</v>
      </c>
      <c r="C368" s="10">
        <f aca="true" t="shared" si="130" ref="C368:H368">SUM(C367:C367)</f>
        <v>100</v>
      </c>
      <c r="D368" s="35">
        <f t="shared" si="130"/>
        <v>0.5</v>
      </c>
      <c r="E368" s="35">
        <f t="shared" si="130"/>
        <v>0</v>
      </c>
      <c r="F368" s="35">
        <f t="shared" si="130"/>
        <v>10.1</v>
      </c>
      <c r="G368" s="35">
        <f t="shared" si="130"/>
        <v>42.4</v>
      </c>
      <c r="H368" s="35">
        <f t="shared" si="130"/>
        <v>2</v>
      </c>
      <c r="I368" s="10" t="s">
        <v>15</v>
      </c>
      <c r="J368" s="37"/>
      <c r="K368" s="56"/>
      <c r="L368" s="9" t="s">
        <v>17</v>
      </c>
      <c r="M368" s="10">
        <f aca="true" t="shared" si="131" ref="M368:R368">SUM(M367:M367)</f>
        <v>180</v>
      </c>
      <c r="N368" s="35">
        <f t="shared" si="131"/>
        <v>0.9</v>
      </c>
      <c r="O368" s="35">
        <f t="shared" si="131"/>
        <v>0</v>
      </c>
      <c r="P368" s="35">
        <f t="shared" si="131"/>
        <v>18.18</v>
      </c>
      <c r="Q368" s="35">
        <f t="shared" si="131"/>
        <v>76.8</v>
      </c>
      <c r="R368" s="35">
        <f t="shared" si="131"/>
        <v>3.6</v>
      </c>
      <c r="S368" s="10" t="s">
        <v>15</v>
      </c>
      <c r="T368" s="12"/>
    </row>
    <row r="369" spans="1:20" ht="18.75">
      <c r="A369" s="54" t="s">
        <v>20</v>
      </c>
      <c r="B369" s="14" t="s">
        <v>130</v>
      </c>
      <c r="C369" s="8">
        <v>30</v>
      </c>
      <c r="D369" s="34">
        <v>0.3</v>
      </c>
      <c r="E369" s="34">
        <v>0.06</v>
      </c>
      <c r="F369" s="34">
        <v>1.4</v>
      </c>
      <c r="G369" s="34">
        <v>12</v>
      </c>
      <c r="H369" s="34">
        <v>4.3</v>
      </c>
      <c r="I369" s="8" t="s">
        <v>15</v>
      </c>
      <c r="J369" s="42"/>
      <c r="K369" s="54" t="s">
        <v>20</v>
      </c>
      <c r="L369" s="14" t="s">
        <v>130</v>
      </c>
      <c r="M369" s="8">
        <v>50</v>
      </c>
      <c r="N369" s="34">
        <v>0.57</v>
      </c>
      <c r="O369" s="34">
        <v>0.1</v>
      </c>
      <c r="P369" s="34">
        <v>2.41</v>
      </c>
      <c r="Q369" s="34">
        <v>12</v>
      </c>
      <c r="R369" s="34">
        <v>15</v>
      </c>
      <c r="S369" s="8" t="s">
        <v>15</v>
      </c>
      <c r="T369" s="48"/>
    </row>
    <row r="370" spans="1:20" ht="37.5">
      <c r="A370" s="55"/>
      <c r="B370" s="14" t="s">
        <v>220</v>
      </c>
      <c r="C370" s="8">
        <v>160</v>
      </c>
      <c r="D370" s="34">
        <v>4.4</v>
      </c>
      <c r="E370" s="34">
        <v>3.4</v>
      </c>
      <c r="F370" s="34">
        <v>15.9</v>
      </c>
      <c r="G370" s="34">
        <v>112.6</v>
      </c>
      <c r="H370" s="34">
        <v>3.5</v>
      </c>
      <c r="I370" s="8">
        <v>87</v>
      </c>
      <c r="J370" s="43"/>
      <c r="K370" s="55"/>
      <c r="L370" s="14" t="s">
        <v>221</v>
      </c>
      <c r="M370" s="8">
        <v>210</v>
      </c>
      <c r="N370" s="34">
        <v>5.8</v>
      </c>
      <c r="O370" s="34">
        <v>4.4</v>
      </c>
      <c r="P370" s="34">
        <v>20.9</v>
      </c>
      <c r="Q370" s="34">
        <v>147.8</v>
      </c>
      <c r="R370" s="34">
        <v>4.65</v>
      </c>
      <c r="S370" s="8">
        <v>87</v>
      </c>
      <c r="T370" s="48"/>
    </row>
    <row r="371" spans="1:20" ht="37.5">
      <c r="A371" s="55"/>
      <c r="B371" s="14" t="s">
        <v>131</v>
      </c>
      <c r="C371" s="8">
        <v>60</v>
      </c>
      <c r="D371" s="34">
        <v>10.26</v>
      </c>
      <c r="E371" s="34">
        <v>5.3</v>
      </c>
      <c r="F371" s="34">
        <v>1.8</v>
      </c>
      <c r="G371" s="34">
        <v>96</v>
      </c>
      <c r="H371" s="34">
        <v>0.02</v>
      </c>
      <c r="I371" s="8">
        <v>327</v>
      </c>
      <c r="J371" s="43"/>
      <c r="K371" s="55"/>
      <c r="L371" s="14" t="s">
        <v>131</v>
      </c>
      <c r="M371" s="8">
        <v>70</v>
      </c>
      <c r="N371" s="34">
        <v>11.97</v>
      </c>
      <c r="O371" s="34">
        <v>6.2</v>
      </c>
      <c r="P371" s="34">
        <v>2.14</v>
      </c>
      <c r="Q371" s="34">
        <v>112</v>
      </c>
      <c r="R371" s="34">
        <v>0.03</v>
      </c>
      <c r="S371" s="8">
        <v>327</v>
      </c>
      <c r="T371" s="48"/>
    </row>
    <row r="372" spans="1:20" ht="18.75">
      <c r="A372" s="55"/>
      <c r="B372" s="14" t="s">
        <v>132</v>
      </c>
      <c r="C372" s="8">
        <v>120</v>
      </c>
      <c r="D372" s="34">
        <v>2.5</v>
      </c>
      <c r="E372" s="34">
        <v>3.8</v>
      </c>
      <c r="F372" s="34">
        <v>14.6</v>
      </c>
      <c r="G372" s="34">
        <v>98</v>
      </c>
      <c r="H372" s="34">
        <v>12.9</v>
      </c>
      <c r="I372" s="8">
        <v>339</v>
      </c>
      <c r="J372" s="43"/>
      <c r="K372" s="55"/>
      <c r="L372" s="14" t="s">
        <v>132</v>
      </c>
      <c r="M372" s="8">
        <v>130</v>
      </c>
      <c r="N372" s="34">
        <v>2.7</v>
      </c>
      <c r="O372" s="34">
        <v>4.2</v>
      </c>
      <c r="P372" s="34">
        <v>17.68</v>
      </c>
      <c r="Q372" s="34">
        <v>118.95</v>
      </c>
      <c r="R372" s="34">
        <v>15.6</v>
      </c>
      <c r="S372" s="8">
        <v>339</v>
      </c>
      <c r="T372" s="48"/>
    </row>
    <row r="373" spans="1:20" ht="37.5">
      <c r="A373" s="55"/>
      <c r="B373" s="14" t="s">
        <v>52</v>
      </c>
      <c r="C373" s="8">
        <v>150</v>
      </c>
      <c r="D373" s="34">
        <v>0.3</v>
      </c>
      <c r="E373" s="34">
        <v>0</v>
      </c>
      <c r="F373" s="34">
        <v>20.8</v>
      </c>
      <c r="G373" s="34">
        <v>85.8</v>
      </c>
      <c r="H373" s="34">
        <v>0.3</v>
      </c>
      <c r="I373" s="8">
        <v>394</v>
      </c>
      <c r="J373" s="43"/>
      <c r="K373" s="55"/>
      <c r="L373" s="14" t="s">
        <v>52</v>
      </c>
      <c r="M373" s="8">
        <v>180</v>
      </c>
      <c r="N373" s="34">
        <v>0.4</v>
      </c>
      <c r="O373" s="34">
        <v>0</v>
      </c>
      <c r="P373" s="34">
        <v>25</v>
      </c>
      <c r="Q373" s="34">
        <v>103</v>
      </c>
      <c r="R373" s="34">
        <v>0.36</v>
      </c>
      <c r="S373" s="8">
        <v>394</v>
      </c>
      <c r="T373" s="48"/>
    </row>
    <row r="374" spans="1:20" ht="18.75">
      <c r="A374" s="55"/>
      <c r="B374" s="14" t="s">
        <v>23</v>
      </c>
      <c r="C374" s="8">
        <v>30</v>
      </c>
      <c r="D374" s="34">
        <v>1.98</v>
      </c>
      <c r="E374" s="34">
        <v>0.36</v>
      </c>
      <c r="F374" s="34">
        <v>10.2</v>
      </c>
      <c r="G374" s="34">
        <v>51.2</v>
      </c>
      <c r="H374" s="34" t="s">
        <v>15</v>
      </c>
      <c r="I374" s="8" t="s">
        <v>15</v>
      </c>
      <c r="J374" s="43"/>
      <c r="K374" s="55"/>
      <c r="L374" s="14" t="s">
        <v>23</v>
      </c>
      <c r="M374" s="8">
        <v>40</v>
      </c>
      <c r="N374" s="34">
        <v>2.64</v>
      </c>
      <c r="O374" s="34">
        <v>0.48</v>
      </c>
      <c r="P374" s="34">
        <v>13.6</v>
      </c>
      <c r="Q374" s="34">
        <v>68.2</v>
      </c>
      <c r="R374" s="34" t="s">
        <v>15</v>
      </c>
      <c r="S374" s="8" t="s">
        <v>15</v>
      </c>
      <c r="T374" s="48"/>
    </row>
    <row r="375" spans="1:20" ht="18.75">
      <c r="A375" s="56"/>
      <c r="B375" s="9" t="s">
        <v>17</v>
      </c>
      <c r="C375" s="10">
        <f aca="true" t="shared" si="132" ref="C375:H375">SUM(C369:C374)</f>
        <v>550</v>
      </c>
      <c r="D375" s="35">
        <f t="shared" si="132"/>
        <v>19.740000000000002</v>
      </c>
      <c r="E375" s="35">
        <f t="shared" si="132"/>
        <v>12.919999999999998</v>
      </c>
      <c r="F375" s="35">
        <f t="shared" si="132"/>
        <v>64.7</v>
      </c>
      <c r="G375" s="35">
        <f t="shared" si="132"/>
        <v>455.6</v>
      </c>
      <c r="H375" s="35">
        <f t="shared" si="132"/>
        <v>21.02</v>
      </c>
      <c r="I375" s="10" t="s">
        <v>15</v>
      </c>
      <c r="J375" s="37"/>
      <c r="K375" s="56"/>
      <c r="L375" s="9" t="s">
        <v>17</v>
      </c>
      <c r="M375" s="10">
        <f aca="true" t="shared" si="133" ref="M375:R375">SUM(M369:M374)</f>
        <v>680</v>
      </c>
      <c r="N375" s="35">
        <f t="shared" si="133"/>
        <v>24.08</v>
      </c>
      <c r="O375" s="35">
        <f t="shared" si="133"/>
        <v>15.379999999999999</v>
      </c>
      <c r="P375" s="35">
        <f t="shared" si="133"/>
        <v>81.72999999999999</v>
      </c>
      <c r="Q375" s="35">
        <f t="shared" si="133"/>
        <v>561.95</v>
      </c>
      <c r="R375" s="35">
        <f t="shared" si="133"/>
        <v>35.64</v>
      </c>
      <c r="S375" s="10" t="s">
        <v>15</v>
      </c>
      <c r="T375" s="12"/>
    </row>
    <row r="376" spans="1:20" ht="37.5">
      <c r="A376" s="54" t="s">
        <v>24</v>
      </c>
      <c r="B376" s="14" t="s">
        <v>115</v>
      </c>
      <c r="C376" s="8">
        <v>150</v>
      </c>
      <c r="D376" s="34">
        <v>4.2</v>
      </c>
      <c r="E376" s="34">
        <v>4.8</v>
      </c>
      <c r="F376" s="34">
        <v>6</v>
      </c>
      <c r="G376" s="34">
        <v>84.2</v>
      </c>
      <c r="H376" s="34">
        <v>1.2</v>
      </c>
      <c r="I376" s="8">
        <v>420</v>
      </c>
      <c r="J376" s="42"/>
      <c r="K376" s="54" t="s">
        <v>24</v>
      </c>
      <c r="L376" s="14" t="s">
        <v>115</v>
      </c>
      <c r="M376" s="8">
        <v>180</v>
      </c>
      <c r="N376" s="34">
        <v>5</v>
      </c>
      <c r="O376" s="34">
        <v>5.7</v>
      </c>
      <c r="P376" s="34">
        <v>7.2</v>
      </c>
      <c r="Q376" s="34">
        <v>101</v>
      </c>
      <c r="R376" s="34">
        <v>1.2</v>
      </c>
      <c r="S376" s="8">
        <v>420</v>
      </c>
      <c r="T376" s="48"/>
    </row>
    <row r="377" spans="1:20" ht="18.75">
      <c r="A377" s="55"/>
      <c r="B377" s="14" t="s">
        <v>92</v>
      </c>
      <c r="C377" s="8">
        <v>40</v>
      </c>
      <c r="D377" s="34">
        <v>2.68</v>
      </c>
      <c r="E377" s="34">
        <v>0.28</v>
      </c>
      <c r="F377" s="34">
        <v>20.12</v>
      </c>
      <c r="G377" s="34">
        <v>96</v>
      </c>
      <c r="H377" s="34" t="s">
        <v>15</v>
      </c>
      <c r="I377" s="8" t="s">
        <v>15</v>
      </c>
      <c r="J377" s="43"/>
      <c r="K377" s="55"/>
      <c r="L377" s="14" t="s">
        <v>92</v>
      </c>
      <c r="M377" s="8">
        <v>40</v>
      </c>
      <c r="N377" s="34">
        <v>2.68</v>
      </c>
      <c r="O377" s="34">
        <v>0.28</v>
      </c>
      <c r="P377" s="34">
        <v>20.12</v>
      </c>
      <c r="Q377" s="34">
        <v>96</v>
      </c>
      <c r="R377" s="34" t="s">
        <v>15</v>
      </c>
      <c r="S377" s="8" t="s">
        <v>15</v>
      </c>
      <c r="T377" s="48"/>
    </row>
    <row r="378" spans="1:20" ht="18.75">
      <c r="A378" s="56"/>
      <c r="B378" s="9" t="s">
        <v>17</v>
      </c>
      <c r="C378" s="10">
        <f aca="true" t="shared" si="134" ref="C378:H378">SUM(C376:C377)</f>
        <v>190</v>
      </c>
      <c r="D378" s="35">
        <f t="shared" si="134"/>
        <v>6.880000000000001</v>
      </c>
      <c r="E378" s="35">
        <f t="shared" si="134"/>
        <v>5.08</v>
      </c>
      <c r="F378" s="35">
        <f t="shared" si="134"/>
        <v>26.12</v>
      </c>
      <c r="G378" s="35">
        <f t="shared" si="134"/>
        <v>180.2</v>
      </c>
      <c r="H378" s="35">
        <f t="shared" si="134"/>
        <v>1.2</v>
      </c>
      <c r="I378" s="10" t="s">
        <v>15</v>
      </c>
      <c r="J378" s="37"/>
      <c r="K378" s="56"/>
      <c r="L378" s="9" t="s">
        <v>17</v>
      </c>
      <c r="M378" s="10">
        <f aca="true" t="shared" si="135" ref="M378:R378">SUM(M376:M377)</f>
        <v>220</v>
      </c>
      <c r="N378" s="35">
        <f t="shared" si="135"/>
        <v>7.68</v>
      </c>
      <c r="O378" s="35">
        <f t="shared" si="135"/>
        <v>5.98</v>
      </c>
      <c r="P378" s="35">
        <f t="shared" si="135"/>
        <v>27.32</v>
      </c>
      <c r="Q378" s="35">
        <f t="shared" si="135"/>
        <v>197</v>
      </c>
      <c r="R378" s="35">
        <f t="shared" si="135"/>
        <v>1.2</v>
      </c>
      <c r="S378" s="10" t="s">
        <v>15</v>
      </c>
      <c r="T378" s="12"/>
    </row>
    <row r="379" spans="1:20" ht="37.5">
      <c r="A379" s="54" t="s">
        <v>26</v>
      </c>
      <c r="B379" s="14" t="s">
        <v>222</v>
      </c>
      <c r="C379" s="8">
        <v>180</v>
      </c>
      <c r="D379" s="34">
        <v>11.9</v>
      </c>
      <c r="E379" s="34">
        <v>11.1</v>
      </c>
      <c r="F379" s="34">
        <v>72.9</v>
      </c>
      <c r="G379" s="34">
        <v>437.6</v>
      </c>
      <c r="H379" s="34">
        <v>1.3</v>
      </c>
      <c r="I379" s="8">
        <v>432</v>
      </c>
      <c r="J379" s="42"/>
      <c r="K379" s="54" t="s">
        <v>26</v>
      </c>
      <c r="L379" s="14" t="s">
        <v>223</v>
      </c>
      <c r="M379" s="8">
        <v>230</v>
      </c>
      <c r="N379" s="34">
        <v>15.3</v>
      </c>
      <c r="O379" s="34">
        <v>14.19</v>
      </c>
      <c r="P379" s="34">
        <v>93.1</v>
      </c>
      <c r="Q379" s="34">
        <v>559.1</v>
      </c>
      <c r="R379" s="34">
        <v>1.6</v>
      </c>
      <c r="S379" s="8">
        <v>432</v>
      </c>
      <c r="T379" s="48"/>
    </row>
    <row r="380" spans="1:20" ht="18.75">
      <c r="A380" s="55"/>
      <c r="B380" s="14" t="s">
        <v>64</v>
      </c>
      <c r="C380" s="8">
        <v>150</v>
      </c>
      <c r="D380" s="34">
        <v>0</v>
      </c>
      <c r="E380" s="34">
        <v>0</v>
      </c>
      <c r="F380" s="34">
        <v>10</v>
      </c>
      <c r="G380" s="34">
        <v>40</v>
      </c>
      <c r="H380" s="34">
        <v>0.02</v>
      </c>
      <c r="I380" s="8">
        <v>411</v>
      </c>
      <c r="J380" s="43"/>
      <c r="K380" s="55"/>
      <c r="L380" s="14" t="s">
        <v>64</v>
      </c>
      <c r="M380" s="8">
        <v>180</v>
      </c>
      <c r="N380" s="34">
        <v>0</v>
      </c>
      <c r="O380" s="34">
        <v>0</v>
      </c>
      <c r="P380" s="34">
        <v>12</v>
      </c>
      <c r="Q380" s="34">
        <v>48</v>
      </c>
      <c r="R380" s="34">
        <v>0.03</v>
      </c>
      <c r="S380" s="8">
        <v>411</v>
      </c>
      <c r="T380" s="48"/>
    </row>
    <row r="381" spans="1:20" ht="18.75">
      <c r="A381" s="56"/>
      <c r="B381" s="11" t="s">
        <v>17</v>
      </c>
      <c r="C381" s="10">
        <f aca="true" t="shared" si="136" ref="C381:H381">SUM(C379:C380)</f>
        <v>330</v>
      </c>
      <c r="D381" s="35">
        <f t="shared" si="136"/>
        <v>11.9</v>
      </c>
      <c r="E381" s="35">
        <f t="shared" si="136"/>
        <v>11.1</v>
      </c>
      <c r="F381" s="35">
        <f t="shared" si="136"/>
        <v>82.9</v>
      </c>
      <c r="G381" s="35">
        <f t="shared" si="136"/>
        <v>477.6</v>
      </c>
      <c r="H381" s="35">
        <f t="shared" si="136"/>
        <v>1.32</v>
      </c>
      <c r="I381" s="10" t="s">
        <v>15</v>
      </c>
      <c r="J381" s="37"/>
      <c r="K381" s="56"/>
      <c r="L381" s="11" t="s">
        <v>17</v>
      </c>
      <c r="M381" s="10">
        <f aca="true" t="shared" si="137" ref="M381:R381">SUM(M379:M380)</f>
        <v>410</v>
      </c>
      <c r="N381" s="35">
        <f t="shared" si="137"/>
        <v>15.3</v>
      </c>
      <c r="O381" s="35">
        <f t="shared" si="137"/>
        <v>14.19</v>
      </c>
      <c r="P381" s="35">
        <f t="shared" si="137"/>
        <v>105.1</v>
      </c>
      <c r="Q381" s="35">
        <f t="shared" si="137"/>
        <v>607.1</v>
      </c>
      <c r="R381" s="35">
        <f t="shared" si="137"/>
        <v>1.6300000000000001</v>
      </c>
      <c r="S381" s="10" t="s">
        <v>15</v>
      </c>
      <c r="T381" s="12"/>
    </row>
    <row r="382" spans="1:20" ht="18.75" customHeight="1">
      <c r="A382" s="57" t="s">
        <v>128</v>
      </c>
      <c r="B382" s="58"/>
      <c r="C382" s="10">
        <f aca="true" t="shared" si="138" ref="C382:H382">C381+C378+C375+C368+C366</f>
        <v>1525</v>
      </c>
      <c r="D382" s="35">
        <f t="shared" si="138"/>
        <v>54.14</v>
      </c>
      <c r="E382" s="35">
        <f t="shared" si="138"/>
        <v>46.129999999999995</v>
      </c>
      <c r="F382" s="35">
        <f t="shared" si="138"/>
        <v>245.62000000000003</v>
      </c>
      <c r="G382" s="35">
        <f t="shared" si="138"/>
        <v>1611.9</v>
      </c>
      <c r="H382" s="35">
        <f t="shared" si="138"/>
        <v>27.91</v>
      </c>
      <c r="I382" s="10" t="s">
        <v>15</v>
      </c>
      <c r="J382" s="36"/>
      <c r="K382" s="57" t="s">
        <v>128</v>
      </c>
      <c r="L382" s="58"/>
      <c r="M382" s="10">
        <f aca="true" t="shared" si="139" ref="M382:R382">M381+M378+M375+M368+M366</f>
        <v>1925</v>
      </c>
      <c r="N382" s="35">
        <f t="shared" si="139"/>
        <v>65.72</v>
      </c>
      <c r="O382" s="35">
        <f t="shared" si="139"/>
        <v>55.459999999999994</v>
      </c>
      <c r="P382" s="35">
        <f t="shared" si="139"/>
        <v>306.32</v>
      </c>
      <c r="Q382" s="35">
        <f t="shared" si="139"/>
        <v>1984.8500000000001</v>
      </c>
      <c r="R382" s="35">
        <f t="shared" si="139"/>
        <v>45.04</v>
      </c>
      <c r="S382" s="10" t="s">
        <v>15</v>
      </c>
      <c r="T382" s="12"/>
    </row>
    <row r="383" spans="1:20" ht="18.75">
      <c r="A383" s="12"/>
      <c r="B383" s="12"/>
      <c r="C383" s="12"/>
      <c r="D383" s="52"/>
      <c r="E383" s="52"/>
      <c r="F383" s="52"/>
      <c r="G383" s="52"/>
      <c r="H383" s="52"/>
      <c r="I383" s="12"/>
      <c r="J383" s="12"/>
      <c r="K383" s="12"/>
      <c r="L383" s="12"/>
      <c r="M383" s="12"/>
      <c r="N383" s="52"/>
      <c r="O383" s="52"/>
      <c r="P383" s="52"/>
      <c r="Q383" s="52"/>
      <c r="R383" s="52"/>
      <c r="S383" s="12"/>
      <c r="T383" s="12"/>
    </row>
    <row r="384" spans="1:13" ht="18.75">
      <c r="A384" s="1" t="s">
        <v>133</v>
      </c>
      <c r="B384" s="1" t="s">
        <v>118</v>
      </c>
      <c r="C384" s="2" t="s">
        <v>102</v>
      </c>
      <c r="K384" s="1" t="s">
        <v>133</v>
      </c>
      <c r="L384" s="1" t="s">
        <v>118</v>
      </c>
      <c r="M384" s="2" t="s">
        <v>171</v>
      </c>
    </row>
    <row r="385" spans="1:20" ht="18.75">
      <c r="A385" s="76" t="s">
        <v>100</v>
      </c>
      <c r="B385" s="76"/>
      <c r="C385" s="76"/>
      <c r="D385" s="76"/>
      <c r="H385" s="51" t="s">
        <v>2</v>
      </c>
      <c r="I385" s="3"/>
      <c r="J385" s="3"/>
      <c r="K385" s="76" t="s">
        <v>100</v>
      </c>
      <c r="L385" s="76"/>
      <c r="M385" s="76"/>
      <c r="N385" s="76"/>
      <c r="R385" s="51" t="s">
        <v>2</v>
      </c>
      <c r="S385" s="3"/>
      <c r="T385" s="3"/>
    </row>
    <row r="386" spans="1:20" ht="18.75">
      <c r="A386" s="4"/>
      <c r="C386" s="5"/>
      <c r="H386" s="51" t="s">
        <v>31</v>
      </c>
      <c r="I386" s="3"/>
      <c r="J386" s="3"/>
      <c r="K386" s="4"/>
      <c r="M386" s="5"/>
      <c r="R386" s="51" t="s">
        <v>31</v>
      </c>
      <c r="S386" s="3"/>
      <c r="T386" s="3"/>
    </row>
    <row r="387" spans="1:11" ht="18.75">
      <c r="A387" s="4"/>
      <c r="K387" s="4"/>
    </row>
    <row r="388" spans="1:20" s="6" customFormat="1" ht="18.75">
      <c r="A388" s="67" t="s">
        <v>3</v>
      </c>
      <c r="B388" s="67" t="s">
        <v>84</v>
      </c>
      <c r="C388" s="62" t="s">
        <v>4</v>
      </c>
      <c r="D388" s="70" t="s">
        <v>6</v>
      </c>
      <c r="E388" s="71"/>
      <c r="F388" s="72"/>
      <c r="G388" s="59" t="s">
        <v>7</v>
      </c>
      <c r="H388" s="59" t="s">
        <v>8</v>
      </c>
      <c r="I388" s="62" t="s">
        <v>82</v>
      </c>
      <c r="J388" s="39"/>
      <c r="K388" s="67" t="s">
        <v>3</v>
      </c>
      <c r="L388" s="67" t="s">
        <v>84</v>
      </c>
      <c r="M388" s="62" t="s">
        <v>4</v>
      </c>
      <c r="N388" s="70" t="s">
        <v>6</v>
      </c>
      <c r="O388" s="71"/>
      <c r="P388" s="72"/>
      <c r="Q388" s="59" t="s">
        <v>7</v>
      </c>
      <c r="R388" s="59" t="s">
        <v>8</v>
      </c>
      <c r="S388" s="62" t="s">
        <v>82</v>
      </c>
      <c r="T388" s="47"/>
    </row>
    <row r="389" spans="1:20" s="6" customFormat="1" ht="18.75">
      <c r="A389" s="68"/>
      <c r="B389" s="68"/>
      <c r="C389" s="63" t="s">
        <v>5</v>
      </c>
      <c r="D389" s="73"/>
      <c r="E389" s="74"/>
      <c r="F389" s="75"/>
      <c r="G389" s="60"/>
      <c r="H389" s="60"/>
      <c r="I389" s="63"/>
      <c r="J389" s="40"/>
      <c r="K389" s="68"/>
      <c r="L389" s="68"/>
      <c r="M389" s="63" t="s">
        <v>5</v>
      </c>
      <c r="N389" s="73"/>
      <c r="O389" s="74"/>
      <c r="P389" s="75"/>
      <c r="Q389" s="60"/>
      <c r="R389" s="60"/>
      <c r="S389" s="63"/>
      <c r="T389" s="47"/>
    </row>
    <row r="390" spans="1:20" s="6" customFormat="1" ht="18.75">
      <c r="A390" s="68"/>
      <c r="B390" s="68"/>
      <c r="C390" s="63"/>
      <c r="D390" s="65" t="s">
        <v>9</v>
      </c>
      <c r="E390" s="65" t="s">
        <v>10</v>
      </c>
      <c r="F390" s="65" t="s">
        <v>11</v>
      </c>
      <c r="G390" s="60"/>
      <c r="H390" s="60"/>
      <c r="I390" s="63"/>
      <c r="J390" s="40"/>
      <c r="K390" s="68"/>
      <c r="L390" s="68"/>
      <c r="M390" s="63"/>
      <c r="N390" s="65" t="s">
        <v>9</v>
      </c>
      <c r="O390" s="65" t="s">
        <v>10</v>
      </c>
      <c r="P390" s="65" t="s">
        <v>11</v>
      </c>
      <c r="Q390" s="60"/>
      <c r="R390" s="60"/>
      <c r="S390" s="63"/>
      <c r="T390" s="47"/>
    </row>
    <row r="391" spans="1:20" s="6" customFormat="1" ht="18.75">
      <c r="A391" s="69"/>
      <c r="B391" s="69"/>
      <c r="C391" s="64"/>
      <c r="D391" s="66"/>
      <c r="E391" s="66"/>
      <c r="F391" s="66"/>
      <c r="G391" s="61"/>
      <c r="H391" s="61"/>
      <c r="I391" s="64"/>
      <c r="J391" s="41"/>
      <c r="K391" s="69"/>
      <c r="L391" s="69"/>
      <c r="M391" s="64"/>
      <c r="N391" s="66"/>
      <c r="O391" s="66"/>
      <c r="P391" s="66"/>
      <c r="Q391" s="61"/>
      <c r="R391" s="61"/>
      <c r="S391" s="64"/>
      <c r="T391" s="47"/>
    </row>
    <row r="392" spans="1:20" ht="75">
      <c r="A392" s="54" t="s">
        <v>12</v>
      </c>
      <c r="B392" s="7" t="s">
        <v>219</v>
      </c>
      <c r="C392" s="8">
        <v>150</v>
      </c>
      <c r="D392" s="34">
        <v>3.8</v>
      </c>
      <c r="E392" s="34">
        <v>4.6</v>
      </c>
      <c r="F392" s="34">
        <v>1.4</v>
      </c>
      <c r="G392" s="34">
        <v>147.8</v>
      </c>
      <c r="H392" s="34" t="s">
        <v>15</v>
      </c>
      <c r="I392" s="8">
        <v>182</v>
      </c>
      <c r="J392" s="42"/>
      <c r="K392" s="54" t="s">
        <v>12</v>
      </c>
      <c r="L392" s="7" t="s">
        <v>47</v>
      </c>
      <c r="M392" s="8">
        <v>200</v>
      </c>
      <c r="N392" s="34">
        <v>5.1</v>
      </c>
      <c r="O392" s="34">
        <v>6.1</v>
      </c>
      <c r="P392" s="34">
        <v>1.86</v>
      </c>
      <c r="Q392" s="34">
        <v>197</v>
      </c>
      <c r="R392" s="34" t="s">
        <v>15</v>
      </c>
      <c r="S392" s="8">
        <v>182</v>
      </c>
      <c r="T392" s="48"/>
    </row>
    <row r="393" spans="1:20" ht="37.5">
      <c r="A393" s="55"/>
      <c r="B393" s="14" t="s">
        <v>48</v>
      </c>
      <c r="C393" s="8">
        <v>150</v>
      </c>
      <c r="D393" s="34">
        <v>2.9</v>
      </c>
      <c r="E393" s="34">
        <v>2.4</v>
      </c>
      <c r="F393" s="34">
        <v>14.4</v>
      </c>
      <c r="G393" s="34">
        <v>91</v>
      </c>
      <c r="H393" s="34" t="s">
        <v>15</v>
      </c>
      <c r="I393" s="8">
        <v>414</v>
      </c>
      <c r="J393" s="43"/>
      <c r="K393" s="55"/>
      <c r="L393" s="14" t="s">
        <v>48</v>
      </c>
      <c r="M393" s="8">
        <v>180</v>
      </c>
      <c r="N393" s="34">
        <v>2.9</v>
      </c>
      <c r="O393" s="34">
        <v>2.4</v>
      </c>
      <c r="P393" s="34">
        <v>14.4</v>
      </c>
      <c r="Q393" s="34">
        <v>91</v>
      </c>
      <c r="R393" s="34" t="s">
        <v>15</v>
      </c>
      <c r="S393" s="8">
        <v>414</v>
      </c>
      <c r="T393" s="48"/>
    </row>
    <row r="394" spans="1:20" ht="18.75">
      <c r="A394" s="55"/>
      <c r="B394" s="14" t="s">
        <v>14</v>
      </c>
      <c r="C394" s="8">
        <v>40</v>
      </c>
      <c r="D394" s="34">
        <v>2.68</v>
      </c>
      <c r="E394" s="34">
        <v>0.4</v>
      </c>
      <c r="F394" s="34">
        <v>20</v>
      </c>
      <c r="G394" s="34">
        <v>96</v>
      </c>
      <c r="H394" s="34" t="s">
        <v>15</v>
      </c>
      <c r="I394" s="8" t="s">
        <v>15</v>
      </c>
      <c r="J394" s="43"/>
      <c r="K394" s="55"/>
      <c r="L394" s="14" t="s">
        <v>14</v>
      </c>
      <c r="M394" s="8">
        <v>40</v>
      </c>
      <c r="N394" s="34">
        <v>2.68</v>
      </c>
      <c r="O394" s="34">
        <v>0.4</v>
      </c>
      <c r="P394" s="34">
        <v>20</v>
      </c>
      <c r="Q394" s="34">
        <v>96</v>
      </c>
      <c r="R394" s="34" t="s">
        <v>15</v>
      </c>
      <c r="S394" s="8" t="s">
        <v>15</v>
      </c>
      <c r="T394" s="48"/>
    </row>
    <row r="395" spans="1:20" ht="18.75">
      <c r="A395" s="55"/>
      <c r="B395" s="14" t="s">
        <v>49</v>
      </c>
      <c r="C395" s="8">
        <v>5</v>
      </c>
      <c r="D395" s="34">
        <v>0.02</v>
      </c>
      <c r="E395" s="34">
        <v>3.6</v>
      </c>
      <c r="F395" s="34">
        <v>0.04</v>
      </c>
      <c r="G395" s="34">
        <v>33</v>
      </c>
      <c r="H395" s="34" t="s">
        <v>15</v>
      </c>
      <c r="I395" s="8">
        <v>6</v>
      </c>
      <c r="J395" s="43"/>
      <c r="K395" s="55"/>
      <c r="L395" s="14" t="s">
        <v>49</v>
      </c>
      <c r="M395" s="8">
        <v>10</v>
      </c>
      <c r="N395" s="34">
        <v>0.08</v>
      </c>
      <c r="O395" s="34">
        <v>7.24</v>
      </c>
      <c r="P395" s="34">
        <v>0.13</v>
      </c>
      <c r="Q395" s="34">
        <v>86</v>
      </c>
      <c r="R395" s="34" t="s">
        <v>15</v>
      </c>
      <c r="S395" s="8">
        <v>6</v>
      </c>
      <c r="T395" s="48"/>
    </row>
    <row r="396" spans="1:20" ht="18.75">
      <c r="A396" s="56"/>
      <c r="B396" s="9" t="s">
        <v>17</v>
      </c>
      <c r="C396" s="13">
        <f aca="true" t="shared" si="140" ref="C396:H396">SUM(C392:C395)</f>
        <v>345</v>
      </c>
      <c r="D396" s="35">
        <f>SUM(D392:D395)</f>
        <v>9.399999999999999</v>
      </c>
      <c r="E396" s="35">
        <f t="shared" si="140"/>
        <v>11</v>
      </c>
      <c r="F396" s="35">
        <f t="shared" si="140"/>
        <v>35.839999999999996</v>
      </c>
      <c r="G396" s="35">
        <f t="shared" si="140"/>
        <v>367.8</v>
      </c>
      <c r="H396" s="35">
        <f t="shared" si="140"/>
        <v>0</v>
      </c>
      <c r="I396" s="10" t="s">
        <v>15</v>
      </c>
      <c r="J396" s="37"/>
      <c r="K396" s="56"/>
      <c r="L396" s="9" t="s">
        <v>17</v>
      </c>
      <c r="M396" s="13">
        <f aca="true" t="shared" si="141" ref="M396:R396">SUM(M392:M395)</f>
        <v>430</v>
      </c>
      <c r="N396" s="35">
        <f t="shared" si="141"/>
        <v>10.76</v>
      </c>
      <c r="O396" s="35">
        <f t="shared" si="141"/>
        <v>16.14</v>
      </c>
      <c r="P396" s="35">
        <f t="shared" si="141"/>
        <v>36.39000000000001</v>
      </c>
      <c r="Q396" s="35">
        <f t="shared" si="141"/>
        <v>470</v>
      </c>
      <c r="R396" s="35">
        <f t="shared" si="141"/>
        <v>0</v>
      </c>
      <c r="S396" s="10" t="s">
        <v>15</v>
      </c>
      <c r="T396" s="12"/>
    </row>
    <row r="397" spans="1:20" ht="93.75">
      <c r="A397" s="54" t="s">
        <v>18</v>
      </c>
      <c r="B397" s="7" t="s">
        <v>19</v>
      </c>
      <c r="C397" s="8">
        <v>100</v>
      </c>
      <c r="D397" s="34">
        <v>0.5</v>
      </c>
      <c r="E397" s="34" t="s">
        <v>15</v>
      </c>
      <c r="F397" s="34">
        <v>10.1</v>
      </c>
      <c r="G397" s="34">
        <v>42.4</v>
      </c>
      <c r="H397" s="34">
        <v>2</v>
      </c>
      <c r="I397" s="8">
        <v>418</v>
      </c>
      <c r="J397" s="42"/>
      <c r="K397" s="54" t="s">
        <v>18</v>
      </c>
      <c r="L397" s="7" t="s">
        <v>19</v>
      </c>
      <c r="M397" s="8">
        <v>180</v>
      </c>
      <c r="N397" s="34">
        <v>0.9</v>
      </c>
      <c r="O397" s="34" t="s">
        <v>15</v>
      </c>
      <c r="P397" s="34">
        <v>18.18</v>
      </c>
      <c r="Q397" s="34">
        <v>76.8</v>
      </c>
      <c r="R397" s="34">
        <v>3.6</v>
      </c>
      <c r="S397" s="8">
        <v>399</v>
      </c>
      <c r="T397" s="48"/>
    </row>
    <row r="398" spans="1:20" ht="18.75">
      <c r="A398" s="56"/>
      <c r="B398" s="9" t="s">
        <v>17</v>
      </c>
      <c r="C398" s="10">
        <f aca="true" t="shared" si="142" ref="C398:H398">SUM(C397:C397)</f>
        <v>100</v>
      </c>
      <c r="D398" s="35">
        <f t="shared" si="142"/>
        <v>0.5</v>
      </c>
      <c r="E398" s="35">
        <f t="shared" si="142"/>
        <v>0</v>
      </c>
      <c r="F398" s="35">
        <f t="shared" si="142"/>
        <v>10.1</v>
      </c>
      <c r="G398" s="35">
        <f t="shared" si="142"/>
        <v>42.4</v>
      </c>
      <c r="H398" s="35">
        <f t="shared" si="142"/>
        <v>2</v>
      </c>
      <c r="I398" s="10" t="s">
        <v>15</v>
      </c>
      <c r="J398" s="37"/>
      <c r="K398" s="56"/>
      <c r="L398" s="9" t="s">
        <v>17</v>
      </c>
      <c r="M398" s="10">
        <f aca="true" t="shared" si="143" ref="M398:R398">SUM(M397:M397)</f>
        <v>180</v>
      </c>
      <c r="N398" s="35">
        <f t="shared" si="143"/>
        <v>0.9</v>
      </c>
      <c r="O398" s="35">
        <f t="shared" si="143"/>
        <v>0</v>
      </c>
      <c r="P398" s="35">
        <f t="shared" si="143"/>
        <v>18.18</v>
      </c>
      <c r="Q398" s="35">
        <f t="shared" si="143"/>
        <v>76.8</v>
      </c>
      <c r="R398" s="35">
        <f t="shared" si="143"/>
        <v>3.6</v>
      </c>
      <c r="S398" s="10" t="s">
        <v>15</v>
      </c>
      <c r="T398" s="12"/>
    </row>
    <row r="399" spans="1:20" ht="37.5">
      <c r="A399" s="54" t="s">
        <v>20</v>
      </c>
      <c r="B399" s="14" t="s">
        <v>135</v>
      </c>
      <c r="C399" s="8">
        <v>30</v>
      </c>
      <c r="D399" s="34">
        <v>0.4</v>
      </c>
      <c r="E399" s="34">
        <v>1.9</v>
      </c>
      <c r="F399" s="34">
        <v>2.5</v>
      </c>
      <c r="G399" s="34">
        <v>28.2</v>
      </c>
      <c r="H399" s="34">
        <v>2.9</v>
      </c>
      <c r="I399" s="8">
        <v>34</v>
      </c>
      <c r="J399" s="42"/>
      <c r="K399" s="54" t="s">
        <v>20</v>
      </c>
      <c r="L399" s="14" t="s">
        <v>135</v>
      </c>
      <c r="M399" s="8">
        <v>50</v>
      </c>
      <c r="N399" s="34">
        <v>0.6</v>
      </c>
      <c r="O399" s="34">
        <v>3</v>
      </c>
      <c r="P399" s="34">
        <v>4.2</v>
      </c>
      <c r="Q399" s="34">
        <v>47</v>
      </c>
      <c r="R399" s="34">
        <v>3.3</v>
      </c>
      <c r="S399" s="8">
        <v>34</v>
      </c>
      <c r="T399" s="48"/>
    </row>
    <row r="400" spans="1:20" ht="18.75">
      <c r="A400" s="55"/>
      <c r="B400" s="14" t="s">
        <v>224</v>
      </c>
      <c r="C400" s="8">
        <v>150</v>
      </c>
      <c r="D400" s="34">
        <v>1.6</v>
      </c>
      <c r="E400" s="34">
        <v>4</v>
      </c>
      <c r="F400" s="34">
        <v>8.9</v>
      </c>
      <c r="G400" s="34">
        <v>78.9</v>
      </c>
      <c r="H400" s="34">
        <v>5.3</v>
      </c>
      <c r="I400" s="8">
        <v>64</v>
      </c>
      <c r="J400" s="43"/>
      <c r="K400" s="55"/>
      <c r="L400" s="14" t="s">
        <v>224</v>
      </c>
      <c r="M400" s="8">
        <v>200</v>
      </c>
      <c r="N400" s="34">
        <v>2.1</v>
      </c>
      <c r="O400" s="34">
        <v>5.3</v>
      </c>
      <c r="P400" s="34">
        <v>11.8</v>
      </c>
      <c r="Q400" s="34">
        <v>105.2</v>
      </c>
      <c r="R400" s="34">
        <v>7.1</v>
      </c>
      <c r="S400" s="8">
        <v>64</v>
      </c>
      <c r="T400" s="48"/>
    </row>
    <row r="401" spans="1:20" ht="37.5">
      <c r="A401" s="55"/>
      <c r="B401" s="14" t="s">
        <v>136</v>
      </c>
      <c r="C401" s="8">
        <v>160</v>
      </c>
      <c r="D401" s="34">
        <v>20</v>
      </c>
      <c r="E401" s="34">
        <v>5.4</v>
      </c>
      <c r="F401" s="34">
        <v>15.9</v>
      </c>
      <c r="G401" s="34">
        <v>180.7</v>
      </c>
      <c r="H401" s="34">
        <v>1.4</v>
      </c>
      <c r="I401" s="8">
        <v>292</v>
      </c>
      <c r="J401" s="43"/>
      <c r="K401" s="55"/>
      <c r="L401" s="14" t="s">
        <v>136</v>
      </c>
      <c r="M401" s="8">
        <v>200</v>
      </c>
      <c r="N401" s="34">
        <v>25</v>
      </c>
      <c r="O401" s="34">
        <v>6.8</v>
      </c>
      <c r="P401" s="34">
        <v>19.9</v>
      </c>
      <c r="Q401" s="34">
        <v>240.9</v>
      </c>
      <c r="R401" s="34">
        <v>1.8</v>
      </c>
      <c r="S401" s="8">
        <v>292</v>
      </c>
      <c r="T401" s="48"/>
    </row>
    <row r="402" spans="1:20" ht="18.75">
      <c r="A402" s="55"/>
      <c r="B402" s="7" t="s">
        <v>37</v>
      </c>
      <c r="C402" s="8">
        <v>150</v>
      </c>
      <c r="D402" s="34">
        <v>0.1</v>
      </c>
      <c r="E402" s="34">
        <v>0.1</v>
      </c>
      <c r="F402" s="34">
        <v>19.9</v>
      </c>
      <c r="G402" s="34">
        <v>81.3</v>
      </c>
      <c r="H402" s="34">
        <v>1.4</v>
      </c>
      <c r="I402" s="8">
        <v>390</v>
      </c>
      <c r="J402" s="43"/>
      <c r="K402" s="55"/>
      <c r="L402" s="7" t="s">
        <v>37</v>
      </c>
      <c r="M402" s="8">
        <v>180</v>
      </c>
      <c r="N402" s="34">
        <v>0.16</v>
      </c>
      <c r="O402" s="34">
        <v>0.16</v>
      </c>
      <c r="P402" s="34">
        <v>23.88</v>
      </c>
      <c r="Q402" s="34">
        <v>97.6</v>
      </c>
      <c r="R402" s="34">
        <v>1.72</v>
      </c>
      <c r="S402" s="8">
        <v>390</v>
      </c>
      <c r="T402" s="48"/>
    </row>
    <row r="403" spans="1:20" ht="18.75">
      <c r="A403" s="55"/>
      <c r="B403" s="14" t="s">
        <v>23</v>
      </c>
      <c r="C403" s="8">
        <v>15</v>
      </c>
      <c r="D403" s="34">
        <v>0.99</v>
      </c>
      <c r="E403" s="34">
        <v>0.18</v>
      </c>
      <c r="F403" s="34">
        <v>5.1</v>
      </c>
      <c r="G403" s="34">
        <v>25.6</v>
      </c>
      <c r="H403" s="34" t="s">
        <v>15</v>
      </c>
      <c r="I403" s="8" t="s">
        <v>15</v>
      </c>
      <c r="J403" s="43"/>
      <c r="K403" s="55"/>
      <c r="L403" s="14" t="s">
        <v>23</v>
      </c>
      <c r="M403" s="8">
        <v>20</v>
      </c>
      <c r="N403" s="34">
        <v>1.32</v>
      </c>
      <c r="O403" s="34">
        <v>0.24</v>
      </c>
      <c r="P403" s="34">
        <v>5.1</v>
      </c>
      <c r="Q403" s="34">
        <v>34.1</v>
      </c>
      <c r="R403" s="34" t="s">
        <v>15</v>
      </c>
      <c r="S403" s="8" t="s">
        <v>15</v>
      </c>
      <c r="T403" s="48"/>
    </row>
    <row r="404" spans="1:20" ht="18.75">
      <c r="A404" s="55"/>
      <c r="B404" s="14" t="s">
        <v>14</v>
      </c>
      <c r="C404" s="8">
        <v>15</v>
      </c>
      <c r="D404" s="34">
        <v>1.2</v>
      </c>
      <c r="E404" s="34">
        <v>0.15</v>
      </c>
      <c r="F404" s="34">
        <v>7.5</v>
      </c>
      <c r="G404" s="34">
        <v>39</v>
      </c>
      <c r="H404" s="34" t="s">
        <v>15</v>
      </c>
      <c r="I404" s="8" t="s">
        <v>15</v>
      </c>
      <c r="J404" s="43"/>
      <c r="K404" s="55"/>
      <c r="L404" s="14" t="s">
        <v>14</v>
      </c>
      <c r="M404" s="8">
        <v>20</v>
      </c>
      <c r="N404" s="34">
        <v>1.6</v>
      </c>
      <c r="O404" s="34">
        <v>0.2</v>
      </c>
      <c r="P404" s="34">
        <v>10</v>
      </c>
      <c r="Q404" s="34">
        <v>48</v>
      </c>
      <c r="R404" s="34" t="s">
        <v>15</v>
      </c>
      <c r="S404" s="8" t="s">
        <v>15</v>
      </c>
      <c r="T404" s="48"/>
    </row>
    <row r="405" spans="1:20" ht="18.75">
      <c r="A405" s="56"/>
      <c r="B405" s="9" t="s">
        <v>17</v>
      </c>
      <c r="C405" s="10">
        <f aca="true" t="shared" si="144" ref="C405:H405">SUM(C399:C404)</f>
        <v>520</v>
      </c>
      <c r="D405" s="35">
        <f t="shared" si="144"/>
        <v>24.29</v>
      </c>
      <c r="E405" s="35">
        <f t="shared" si="144"/>
        <v>11.73</v>
      </c>
      <c r="F405" s="35">
        <f t="shared" si="144"/>
        <v>59.800000000000004</v>
      </c>
      <c r="G405" s="35">
        <f t="shared" si="144"/>
        <v>433.70000000000005</v>
      </c>
      <c r="H405" s="35">
        <f t="shared" si="144"/>
        <v>11</v>
      </c>
      <c r="I405" s="10" t="s">
        <v>15</v>
      </c>
      <c r="J405" s="37"/>
      <c r="K405" s="56"/>
      <c r="L405" s="9" t="s">
        <v>17</v>
      </c>
      <c r="M405" s="10">
        <f aca="true" t="shared" si="145" ref="M405:R405">SUM(M399:M404)</f>
        <v>670</v>
      </c>
      <c r="N405" s="35">
        <f t="shared" si="145"/>
        <v>30.78</v>
      </c>
      <c r="O405" s="35">
        <f t="shared" si="145"/>
        <v>15.700000000000001</v>
      </c>
      <c r="P405" s="35">
        <f t="shared" si="145"/>
        <v>74.88</v>
      </c>
      <c r="Q405" s="35">
        <f t="shared" si="145"/>
        <v>572.8000000000001</v>
      </c>
      <c r="R405" s="35">
        <f t="shared" si="145"/>
        <v>13.92</v>
      </c>
      <c r="S405" s="10" t="s">
        <v>15</v>
      </c>
      <c r="T405" s="12"/>
    </row>
    <row r="406" spans="1:20" ht="37.5">
      <c r="A406" s="54" t="s">
        <v>24</v>
      </c>
      <c r="B406" s="14" t="s">
        <v>25</v>
      </c>
      <c r="C406" s="8">
        <v>150</v>
      </c>
      <c r="D406" s="34">
        <v>4.2</v>
      </c>
      <c r="E406" s="34">
        <v>4.8</v>
      </c>
      <c r="F406" s="34">
        <v>6</v>
      </c>
      <c r="G406" s="34">
        <v>84.2</v>
      </c>
      <c r="H406" s="34">
        <v>1.2</v>
      </c>
      <c r="I406" s="8">
        <v>420</v>
      </c>
      <c r="J406" s="42"/>
      <c r="K406" s="54" t="s">
        <v>24</v>
      </c>
      <c r="L406" s="14" t="s">
        <v>25</v>
      </c>
      <c r="M406" s="8">
        <v>180</v>
      </c>
      <c r="N406" s="34">
        <v>5</v>
      </c>
      <c r="O406" s="34">
        <v>5.7</v>
      </c>
      <c r="P406" s="34">
        <v>7.2</v>
      </c>
      <c r="Q406" s="34">
        <v>101</v>
      </c>
      <c r="R406" s="34">
        <v>1.2</v>
      </c>
      <c r="S406" s="8">
        <v>420</v>
      </c>
      <c r="T406" s="48"/>
    </row>
    <row r="407" spans="1:20" ht="18.75">
      <c r="A407" s="55"/>
      <c r="B407" s="14" t="s">
        <v>158</v>
      </c>
      <c r="C407" s="8">
        <v>50</v>
      </c>
      <c r="D407" s="34">
        <v>3.88</v>
      </c>
      <c r="E407" s="34">
        <v>2.36</v>
      </c>
      <c r="F407" s="34">
        <v>26.15</v>
      </c>
      <c r="G407" s="34">
        <v>141</v>
      </c>
      <c r="H407" s="34" t="s">
        <v>15</v>
      </c>
      <c r="I407" s="8">
        <v>449</v>
      </c>
      <c r="J407" s="43"/>
      <c r="K407" s="55"/>
      <c r="L407" s="14" t="s">
        <v>158</v>
      </c>
      <c r="M407" s="8">
        <v>50</v>
      </c>
      <c r="N407" s="34">
        <v>3.88</v>
      </c>
      <c r="O407" s="34">
        <v>2.36</v>
      </c>
      <c r="P407" s="34">
        <v>26.15</v>
      </c>
      <c r="Q407" s="34">
        <v>141</v>
      </c>
      <c r="R407" s="34" t="s">
        <v>15</v>
      </c>
      <c r="S407" s="8">
        <v>449</v>
      </c>
      <c r="T407" s="48"/>
    </row>
    <row r="408" spans="1:20" ht="18.75">
      <c r="A408" s="56"/>
      <c r="B408" s="9" t="s">
        <v>17</v>
      </c>
      <c r="C408" s="10">
        <f aca="true" t="shared" si="146" ref="C408:H408">SUM(C406:C407)</f>
        <v>200</v>
      </c>
      <c r="D408" s="35">
        <f t="shared" si="146"/>
        <v>8.08</v>
      </c>
      <c r="E408" s="35">
        <f t="shared" si="146"/>
        <v>7.16</v>
      </c>
      <c r="F408" s="35">
        <f t="shared" si="146"/>
        <v>32.15</v>
      </c>
      <c r="G408" s="35">
        <f t="shared" si="146"/>
        <v>225.2</v>
      </c>
      <c r="H408" s="35">
        <f t="shared" si="146"/>
        <v>1.2</v>
      </c>
      <c r="I408" s="10" t="s">
        <v>15</v>
      </c>
      <c r="J408" s="37"/>
      <c r="K408" s="56"/>
      <c r="L408" s="9" t="s">
        <v>17</v>
      </c>
      <c r="M408" s="10">
        <f aca="true" t="shared" si="147" ref="M408:R408">SUM(M406:M407)</f>
        <v>230</v>
      </c>
      <c r="N408" s="35">
        <f t="shared" si="147"/>
        <v>8.879999999999999</v>
      </c>
      <c r="O408" s="35">
        <f t="shared" si="147"/>
        <v>8.06</v>
      </c>
      <c r="P408" s="35">
        <f t="shared" si="147"/>
        <v>33.35</v>
      </c>
      <c r="Q408" s="35">
        <f t="shared" si="147"/>
        <v>242</v>
      </c>
      <c r="R408" s="35">
        <f t="shared" si="147"/>
        <v>1.2</v>
      </c>
      <c r="S408" s="10" t="s">
        <v>15</v>
      </c>
      <c r="T408" s="12"/>
    </row>
    <row r="409" spans="1:20" ht="56.25">
      <c r="A409" s="54" t="s">
        <v>26</v>
      </c>
      <c r="B409" s="14" t="s">
        <v>138</v>
      </c>
      <c r="C409" s="8">
        <v>30</v>
      </c>
      <c r="D409" s="34">
        <v>0.4</v>
      </c>
      <c r="E409" s="34">
        <v>2.2</v>
      </c>
      <c r="F409" s="34">
        <v>2.7</v>
      </c>
      <c r="G409" s="34">
        <v>26.3</v>
      </c>
      <c r="H409" s="34">
        <v>9.7</v>
      </c>
      <c r="I409" s="8">
        <v>21</v>
      </c>
      <c r="J409" s="42"/>
      <c r="K409" s="54" t="s">
        <v>26</v>
      </c>
      <c r="L409" s="14" t="s">
        <v>138</v>
      </c>
      <c r="M409" s="8">
        <v>50</v>
      </c>
      <c r="N409" s="34">
        <v>0.7</v>
      </c>
      <c r="O409" s="34">
        <v>3.64</v>
      </c>
      <c r="P409" s="34">
        <v>4.5</v>
      </c>
      <c r="Q409" s="34">
        <v>43.9</v>
      </c>
      <c r="R409" s="34">
        <v>16.2</v>
      </c>
      <c r="S409" s="8">
        <v>21</v>
      </c>
      <c r="T409" s="48"/>
    </row>
    <row r="410" spans="1:20" ht="37.5">
      <c r="A410" s="55"/>
      <c r="B410" s="14" t="s">
        <v>139</v>
      </c>
      <c r="C410" s="8">
        <v>50</v>
      </c>
      <c r="D410" s="34">
        <v>6.7</v>
      </c>
      <c r="E410" s="34">
        <v>2.1</v>
      </c>
      <c r="F410" s="34">
        <v>5.4</v>
      </c>
      <c r="G410" s="34">
        <v>67.5</v>
      </c>
      <c r="H410" s="34">
        <v>1.7</v>
      </c>
      <c r="I410" s="8">
        <v>272</v>
      </c>
      <c r="J410" s="43"/>
      <c r="K410" s="55"/>
      <c r="L410" s="14" t="s">
        <v>139</v>
      </c>
      <c r="M410" s="8">
        <v>70</v>
      </c>
      <c r="N410" s="34">
        <v>9.4</v>
      </c>
      <c r="O410" s="34">
        <v>2.96</v>
      </c>
      <c r="P410" s="34">
        <v>7.5</v>
      </c>
      <c r="Q410" s="34">
        <v>94.5</v>
      </c>
      <c r="R410" s="34">
        <v>2.4</v>
      </c>
      <c r="S410" s="8">
        <v>272</v>
      </c>
      <c r="T410" s="48"/>
    </row>
    <row r="411" spans="1:20" ht="18.75">
      <c r="A411" s="55"/>
      <c r="B411" s="14" t="s">
        <v>140</v>
      </c>
      <c r="C411" s="8">
        <v>30</v>
      </c>
      <c r="D411" s="34">
        <v>0.3</v>
      </c>
      <c r="E411" s="34">
        <v>1.3</v>
      </c>
      <c r="F411" s="34">
        <v>2.4</v>
      </c>
      <c r="G411" s="34">
        <v>22.35</v>
      </c>
      <c r="H411" s="34">
        <v>0.7</v>
      </c>
      <c r="I411" s="8">
        <v>366</v>
      </c>
      <c r="J411" s="43"/>
      <c r="K411" s="55"/>
      <c r="L411" s="14" t="s">
        <v>140</v>
      </c>
      <c r="M411" s="8">
        <v>30</v>
      </c>
      <c r="N411" s="34">
        <v>0.3</v>
      </c>
      <c r="O411" s="34">
        <v>1.3</v>
      </c>
      <c r="P411" s="34">
        <v>2.4</v>
      </c>
      <c r="Q411" s="34">
        <v>22.35</v>
      </c>
      <c r="R411" s="34">
        <v>0.7</v>
      </c>
      <c r="S411" s="8">
        <v>366</v>
      </c>
      <c r="T411" s="48"/>
    </row>
    <row r="412" spans="1:20" ht="18.75">
      <c r="A412" s="55"/>
      <c r="B412" s="14" t="s">
        <v>77</v>
      </c>
      <c r="C412" s="8">
        <v>110</v>
      </c>
      <c r="D412" s="34">
        <v>2.64</v>
      </c>
      <c r="E412" s="34">
        <v>3.2</v>
      </c>
      <c r="F412" s="34">
        <v>27.5</v>
      </c>
      <c r="G412" s="34">
        <v>149.3</v>
      </c>
      <c r="H412" s="34" t="s">
        <v>15</v>
      </c>
      <c r="I412" s="8">
        <v>330</v>
      </c>
      <c r="J412" s="43"/>
      <c r="K412" s="55"/>
      <c r="L412" s="14" t="s">
        <v>77</v>
      </c>
      <c r="M412" s="8">
        <v>130</v>
      </c>
      <c r="N412" s="34">
        <v>3.2</v>
      </c>
      <c r="O412" s="34">
        <v>4.7</v>
      </c>
      <c r="P412" s="34">
        <v>31.8</v>
      </c>
      <c r="Q412" s="34">
        <v>181.74</v>
      </c>
      <c r="R412" s="34" t="s">
        <v>15</v>
      </c>
      <c r="S412" s="8">
        <v>330</v>
      </c>
      <c r="T412" s="48"/>
    </row>
    <row r="413" spans="1:20" ht="37.5">
      <c r="A413" s="55"/>
      <c r="B413" s="14" t="s">
        <v>141</v>
      </c>
      <c r="C413" s="8">
        <v>150</v>
      </c>
      <c r="D413" s="34">
        <v>0.1</v>
      </c>
      <c r="E413" s="34">
        <v>0.01</v>
      </c>
      <c r="F413" s="34">
        <v>12.2</v>
      </c>
      <c r="G413" s="34">
        <v>49.5</v>
      </c>
      <c r="H413" s="34">
        <v>2.8</v>
      </c>
      <c r="I413" s="8">
        <v>412</v>
      </c>
      <c r="J413" s="43"/>
      <c r="K413" s="55"/>
      <c r="L413" s="14" t="s">
        <v>141</v>
      </c>
      <c r="M413" s="8">
        <v>180</v>
      </c>
      <c r="N413" s="34">
        <v>0.12</v>
      </c>
      <c r="O413" s="34">
        <v>0.02</v>
      </c>
      <c r="P413" s="34">
        <v>12.2</v>
      </c>
      <c r="Q413" s="34">
        <v>49.5</v>
      </c>
      <c r="R413" s="34">
        <v>2.8</v>
      </c>
      <c r="S413" s="8">
        <v>412</v>
      </c>
      <c r="T413" s="48"/>
    </row>
    <row r="414" spans="1:20" ht="18.75">
      <c r="A414" s="55"/>
      <c r="B414" s="14" t="s">
        <v>23</v>
      </c>
      <c r="C414" s="8">
        <v>30</v>
      </c>
      <c r="D414" s="34">
        <v>1.98</v>
      </c>
      <c r="E414" s="34">
        <v>0.36</v>
      </c>
      <c r="F414" s="34">
        <v>10.2</v>
      </c>
      <c r="G414" s="34">
        <v>42.7</v>
      </c>
      <c r="H414" s="34" t="s">
        <v>15</v>
      </c>
      <c r="I414" s="8" t="s">
        <v>15</v>
      </c>
      <c r="J414" s="43"/>
      <c r="K414" s="55"/>
      <c r="L414" s="14" t="s">
        <v>23</v>
      </c>
      <c r="M414" s="8">
        <v>40</v>
      </c>
      <c r="N414" s="34">
        <v>2.64</v>
      </c>
      <c r="O414" s="34">
        <v>0.48</v>
      </c>
      <c r="P414" s="34">
        <v>13.6</v>
      </c>
      <c r="Q414" s="34">
        <v>68.2</v>
      </c>
      <c r="R414" s="34" t="s">
        <v>15</v>
      </c>
      <c r="S414" s="8" t="s">
        <v>15</v>
      </c>
      <c r="T414" s="48"/>
    </row>
    <row r="415" spans="1:20" ht="18.75">
      <c r="A415" s="56"/>
      <c r="B415" s="11" t="s">
        <v>17</v>
      </c>
      <c r="C415" s="10">
        <f aca="true" t="shared" si="148" ref="C415:H415">SUM(C409:C414)</f>
        <v>400</v>
      </c>
      <c r="D415" s="35">
        <f>SUM(D409:D414)</f>
        <v>12.120000000000001</v>
      </c>
      <c r="E415" s="35">
        <f t="shared" si="148"/>
        <v>9.17</v>
      </c>
      <c r="F415" s="35">
        <f t="shared" si="148"/>
        <v>60.400000000000006</v>
      </c>
      <c r="G415" s="35">
        <f t="shared" si="148"/>
        <v>357.65000000000003</v>
      </c>
      <c r="H415" s="35">
        <f t="shared" si="148"/>
        <v>14.899999999999999</v>
      </c>
      <c r="I415" s="10" t="s">
        <v>15</v>
      </c>
      <c r="J415" s="37"/>
      <c r="K415" s="56"/>
      <c r="L415" s="11" t="s">
        <v>17</v>
      </c>
      <c r="M415" s="10">
        <f aca="true" t="shared" si="149" ref="M415:R415">SUM(M409:M414)</f>
        <v>500</v>
      </c>
      <c r="N415" s="35">
        <f t="shared" si="149"/>
        <v>16.36</v>
      </c>
      <c r="O415" s="35">
        <f t="shared" si="149"/>
        <v>13.1</v>
      </c>
      <c r="P415" s="35">
        <f t="shared" si="149"/>
        <v>72</v>
      </c>
      <c r="Q415" s="35">
        <f t="shared" si="149"/>
        <v>460.19</v>
      </c>
      <c r="R415" s="35">
        <f t="shared" si="149"/>
        <v>22.099999999999998</v>
      </c>
      <c r="S415" s="10" t="s">
        <v>15</v>
      </c>
      <c r="T415" s="12"/>
    </row>
    <row r="416" spans="1:20" ht="18.75" customHeight="1">
      <c r="A416" s="57" t="s">
        <v>134</v>
      </c>
      <c r="B416" s="58"/>
      <c r="C416" s="10">
        <f aca="true" t="shared" si="150" ref="C416:H416">C415+C408+C405+C398+C396</f>
        <v>1565</v>
      </c>
      <c r="D416" s="35">
        <f t="shared" si="150"/>
        <v>54.39</v>
      </c>
      <c r="E416" s="35">
        <f t="shared" si="150"/>
        <v>39.06</v>
      </c>
      <c r="F416" s="35">
        <f t="shared" si="150"/>
        <v>198.29000000000002</v>
      </c>
      <c r="G416" s="35">
        <f t="shared" si="150"/>
        <v>1426.75</v>
      </c>
      <c r="H416" s="35">
        <f t="shared" si="150"/>
        <v>29.099999999999998</v>
      </c>
      <c r="I416" s="10" t="s">
        <v>15</v>
      </c>
      <c r="J416" s="36"/>
      <c r="K416" s="57" t="s">
        <v>134</v>
      </c>
      <c r="L416" s="58"/>
      <c r="M416" s="10">
        <f aca="true" t="shared" si="151" ref="M416:R416">M415+M408+M405+M398+M396</f>
        <v>2010</v>
      </c>
      <c r="N416" s="35">
        <f t="shared" si="151"/>
        <v>67.67999999999999</v>
      </c>
      <c r="O416" s="35">
        <f t="shared" si="151"/>
        <v>53</v>
      </c>
      <c r="P416" s="35">
        <f t="shared" si="151"/>
        <v>234.8</v>
      </c>
      <c r="Q416" s="35">
        <f t="shared" si="151"/>
        <v>1821.7900000000002</v>
      </c>
      <c r="R416" s="35">
        <f t="shared" si="151"/>
        <v>40.82</v>
      </c>
      <c r="S416" s="10" t="s">
        <v>15</v>
      </c>
      <c r="T416" s="12"/>
    </row>
    <row r="417" spans="1:20" ht="18.75">
      <c r="A417" s="12"/>
      <c r="B417" s="12"/>
      <c r="C417" s="12"/>
      <c r="D417" s="52"/>
      <c r="E417" s="52"/>
      <c r="F417" s="52"/>
      <c r="G417" s="52"/>
      <c r="H417" s="52"/>
      <c r="I417" s="12"/>
      <c r="J417" s="12"/>
      <c r="K417" s="12"/>
      <c r="L417" s="12"/>
      <c r="M417" s="12"/>
      <c r="N417" s="52"/>
      <c r="O417" s="52"/>
      <c r="P417" s="52"/>
      <c r="Q417" s="52"/>
      <c r="R417" s="52"/>
      <c r="S417" s="12"/>
      <c r="T417" s="12"/>
    </row>
    <row r="418" spans="1:13" ht="18.75">
      <c r="A418" s="1" t="s">
        <v>142</v>
      </c>
      <c r="B418" s="1" t="s">
        <v>118</v>
      </c>
      <c r="C418" s="2" t="s">
        <v>102</v>
      </c>
      <c r="K418" s="1" t="s">
        <v>142</v>
      </c>
      <c r="L418" s="1" t="s">
        <v>118</v>
      </c>
      <c r="M418" s="2" t="s">
        <v>171</v>
      </c>
    </row>
    <row r="419" spans="1:20" ht="18.75">
      <c r="A419" s="76" t="s">
        <v>97</v>
      </c>
      <c r="B419" s="76"/>
      <c r="C419" s="76"/>
      <c r="D419" s="76"/>
      <c r="H419" s="51" t="s">
        <v>2</v>
      </c>
      <c r="I419" s="3"/>
      <c r="J419" s="3"/>
      <c r="K419" s="76" t="s">
        <v>97</v>
      </c>
      <c r="L419" s="76"/>
      <c r="M419" s="76"/>
      <c r="N419" s="76"/>
      <c r="R419" s="51" t="s">
        <v>2</v>
      </c>
      <c r="S419" s="3"/>
      <c r="T419" s="3"/>
    </row>
    <row r="420" spans="1:20" ht="18.75">
      <c r="A420" s="4"/>
      <c r="C420" s="5"/>
      <c r="H420" s="51" t="s">
        <v>31</v>
      </c>
      <c r="I420" s="3"/>
      <c r="J420" s="3"/>
      <c r="K420" s="4"/>
      <c r="M420" s="5"/>
      <c r="R420" s="51" t="s">
        <v>31</v>
      </c>
      <c r="S420" s="3"/>
      <c r="T420" s="3"/>
    </row>
    <row r="421" spans="1:11" ht="18.75">
      <c r="A421" s="4"/>
      <c r="K421" s="4"/>
    </row>
    <row r="422" spans="1:20" s="6" customFormat="1" ht="18.75">
      <c r="A422" s="67" t="s">
        <v>3</v>
      </c>
      <c r="B422" s="67" t="s">
        <v>84</v>
      </c>
      <c r="C422" s="62" t="s">
        <v>4</v>
      </c>
      <c r="D422" s="70" t="s">
        <v>6</v>
      </c>
      <c r="E422" s="71"/>
      <c r="F422" s="72"/>
      <c r="G422" s="59" t="s">
        <v>7</v>
      </c>
      <c r="H422" s="59" t="s">
        <v>8</v>
      </c>
      <c r="I422" s="62" t="s">
        <v>82</v>
      </c>
      <c r="J422" s="39"/>
      <c r="K422" s="67" t="s">
        <v>3</v>
      </c>
      <c r="L422" s="67" t="s">
        <v>84</v>
      </c>
      <c r="M422" s="62" t="s">
        <v>4</v>
      </c>
      <c r="N422" s="70" t="s">
        <v>6</v>
      </c>
      <c r="O422" s="71"/>
      <c r="P422" s="72"/>
      <c r="Q422" s="59" t="s">
        <v>7</v>
      </c>
      <c r="R422" s="59" t="s">
        <v>8</v>
      </c>
      <c r="S422" s="62" t="s">
        <v>82</v>
      </c>
      <c r="T422" s="47"/>
    </row>
    <row r="423" spans="1:20" s="6" customFormat="1" ht="18.75">
      <c r="A423" s="68"/>
      <c r="B423" s="68"/>
      <c r="C423" s="63" t="s">
        <v>5</v>
      </c>
      <c r="D423" s="73"/>
      <c r="E423" s="74"/>
      <c r="F423" s="75"/>
      <c r="G423" s="60"/>
      <c r="H423" s="60"/>
      <c r="I423" s="63"/>
      <c r="J423" s="40"/>
      <c r="K423" s="68"/>
      <c r="L423" s="68"/>
      <c r="M423" s="63" t="s">
        <v>5</v>
      </c>
      <c r="N423" s="73"/>
      <c r="O423" s="74"/>
      <c r="P423" s="75"/>
      <c r="Q423" s="60"/>
      <c r="R423" s="60"/>
      <c r="S423" s="63"/>
      <c r="T423" s="47"/>
    </row>
    <row r="424" spans="1:20" s="6" customFormat="1" ht="18.75">
      <c r="A424" s="68"/>
      <c r="B424" s="68"/>
      <c r="C424" s="63"/>
      <c r="D424" s="65" t="s">
        <v>9</v>
      </c>
      <c r="E424" s="65" t="s">
        <v>10</v>
      </c>
      <c r="F424" s="65" t="s">
        <v>11</v>
      </c>
      <c r="G424" s="60"/>
      <c r="H424" s="60"/>
      <c r="I424" s="63"/>
      <c r="J424" s="40"/>
      <c r="K424" s="68"/>
      <c r="L424" s="68"/>
      <c r="M424" s="63"/>
      <c r="N424" s="65" t="s">
        <v>9</v>
      </c>
      <c r="O424" s="65" t="s">
        <v>10</v>
      </c>
      <c r="P424" s="65" t="s">
        <v>11</v>
      </c>
      <c r="Q424" s="60"/>
      <c r="R424" s="60"/>
      <c r="S424" s="63"/>
      <c r="T424" s="47"/>
    </row>
    <row r="425" spans="1:20" s="6" customFormat="1" ht="18.75">
      <c r="A425" s="69"/>
      <c r="B425" s="69"/>
      <c r="C425" s="64"/>
      <c r="D425" s="66"/>
      <c r="E425" s="66"/>
      <c r="F425" s="66"/>
      <c r="G425" s="61"/>
      <c r="H425" s="61"/>
      <c r="I425" s="64"/>
      <c r="J425" s="41"/>
      <c r="K425" s="69"/>
      <c r="L425" s="69"/>
      <c r="M425" s="64"/>
      <c r="N425" s="66"/>
      <c r="O425" s="66"/>
      <c r="P425" s="66"/>
      <c r="Q425" s="61"/>
      <c r="R425" s="61"/>
      <c r="S425" s="64"/>
      <c r="T425" s="47"/>
    </row>
    <row r="426" spans="1:20" ht="56.25">
      <c r="A426" s="54" t="s">
        <v>12</v>
      </c>
      <c r="B426" s="14" t="s">
        <v>144</v>
      </c>
      <c r="C426" s="8">
        <v>150</v>
      </c>
      <c r="D426" s="34">
        <v>5.5</v>
      </c>
      <c r="E426" s="34">
        <v>5</v>
      </c>
      <c r="F426" s="34">
        <v>26.4</v>
      </c>
      <c r="G426" s="34">
        <v>172.7</v>
      </c>
      <c r="H426" s="34">
        <v>2.4</v>
      </c>
      <c r="I426" s="8">
        <v>183</v>
      </c>
      <c r="J426" s="42"/>
      <c r="K426" s="54" t="s">
        <v>12</v>
      </c>
      <c r="L426" s="14" t="s">
        <v>144</v>
      </c>
      <c r="M426" s="8">
        <v>200</v>
      </c>
      <c r="N426" s="34">
        <v>7.3</v>
      </c>
      <c r="O426" s="34">
        <v>6.7</v>
      </c>
      <c r="P426" s="34">
        <v>35.2</v>
      </c>
      <c r="Q426" s="34">
        <v>230.2</v>
      </c>
      <c r="R426" s="34">
        <v>3.2</v>
      </c>
      <c r="S426" s="8">
        <v>183</v>
      </c>
      <c r="T426" s="48"/>
    </row>
    <row r="427" spans="1:20" ht="18.75">
      <c r="A427" s="55"/>
      <c r="B427" s="14" t="s">
        <v>60</v>
      </c>
      <c r="C427" s="8">
        <v>150</v>
      </c>
      <c r="D427" s="34">
        <v>3.2</v>
      </c>
      <c r="E427" s="34">
        <v>2.8</v>
      </c>
      <c r="F427" s="34">
        <v>12.9</v>
      </c>
      <c r="G427" s="34">
        <v>88.3</v>
      </c>
      <c r="H427" s="34">
        <v>1.2</v>
      </c>
      <c r="I427" s="8">
        <v>416</v>
      </c>
      <c r="J427" s="43"/>
      <c r="K427" s="55"/>
      <c r="L427" s="14" t="s">
        <v>60</v>
      </c>
      <c r="M427" s="8">
        <v>180</v>
      </c>
      <c r="N427" s="34">
        <v>3.8</v>
      </c>
      <c r="O427" s="34">
        <v>3.3</v>
      </c>
      <c r="P427" s="34">
        <v>15.5</v>
      </c>
      <c r="Q427" s="34">
        <v>106</v>
      </c>
      <c r="R427" s="34">
        <v>1.44</v>
      </c>
      <c r="S427" s="8">
        <v>416</v>
      </c>
      <c r="T427" s="48"/>
    </row>
    <row r="428" spans="1:20" ht="56.25">
      <c r="A428" s="55"/>
      <c r="B428" s="14" t="s">
        <v>106</v>
      </c>
      <c r="C428" s="8">
        <v>55</v>
      </c>
      <c r="D428" s="34">
        <v>5.82</v>
      </c>
      <c r="E428" s="34">
        <v>6.93</v>
      </c>
      <c r="F428" s="34">
        <v>20.1</v>
      </c>
      <c r="G428" s="34">
        <v>163</v>
      </c>
      <c r="H428" s="34">
        <v>0.07</v>
      </c>
      <c r="I428" s="8">
        <v>3</v>
      </c>
      <c r="J428" s="43"/>
      <c r="K428" s="55"/>
      <c r="L428" s="14" t="s">
        <v>106</v>
      </c>
      <c r="M428" s="8">
        <v>55</v>
      </c>
      <c r="N428" s="34">
        <v>5.82</v>
      </c>
      <c r="O428" s="34">
        <v>6.93</v>
      </c>
      <c r="P428" s="34">
        <v>20.1</v>
      </c>
      <c r="Q428" s="34">
        <v>163</v>
      </c>
      <c r="R428" s="34">
        <v>0.07</v>
      </c>
      <c r="S428" s="8">
        <v>3</v>
      </c>
      <c r="T428" s="48"/>
    </row>
    <row r="429" spans="1:20" ht="18.75">
      <c r="A429" s="56"/>
      <c r="B429" s="9" t="s">
        <v>17</v>
      </c>
      <c r="C429" s="13">
        <f aca="true" t="shared" si="152" ref="C429:H429">SUM(C426:C428)</f>
        <v>355</v>
      </c>
      <c r="D429" s="35">
        <f t="shared" si="152"/>
        <v>14.52</v>
      </c>
      <c r="E429" s="35">
        <f t="shared" si="152"/>
        <v>14.73</v>
      </c>
      <c r="F429" s="35">
        <f t="shared" si="152"/>
        <v>59.4</v>
      </c>
      <c r="G429" s="35">
        <f t="shared" si="152"/>
        <v>424</v>
      </c>
      <c r="H429" s="35">
        <f t="shared" si="152"/>
        <v>3.6699999999999995</v>
      </c>
      <c r="I429" s="8" t="s">
        <v>15</v>
      </c>
      <c r="J429" s="44"/>
      <c r="K429" s="56"/>
      <c r="L429" s="9" t="s">
        <v>17</v>
      </c>
      <c r="M429" s="13">
        <f aca="true" t="shared" si="153" ref="M429:R429">SUM(M426:M428)</f>
        <v>435</v>
      </c>
      <c r="N429" s="35">
        <f t="shared" si="153"/>
        <v>16.92</v>
      </c>
      <c r="O429" s="35">
        <f t="shared" si="153"/>
        <v>16.93</v>
      </c>
      <c r="P429" s="35">
        <f t="shared" si="153"/>
        <v>70.80000000000001</v>
      </c>
      <c r="Q429" s="35">
        <f t="shared" si="153"/>
        <v>499.2</v>
      </c>
      <c r="R429" s="35">
        <f t="shared" si="153"/>
        <v>4.710000000000001</v>
      </c>
      <c r="S429" s="8" t="s">
        <v>15</v>
      </c>
      <c r="T429" s="48"/>
    </row>
    <row r="430" spans="1:20" ht="93.75">
      <c r="A430" s="54" t="s">
        <v>18</v>
      </c>
      <c r="B430" s="7" t="s">
        <v>19</v>
      </c>
      <c r="C430" s="8">
        <v>100</v>
      </c>
      <c r="D430" s="34">
        <v>0.5</v>
      </c>
      <c r="E430" s="34" t="s">
        <v>15</v>
      </c>
      <c r="F430" s="34">
        <v>10.1</v>
      </c>
      <c r="G430" s="34">
        <v>42.4</v>
      </c>
      <c r="H430" s="34">
        <v>2</v>
      </c>
      <c r="I430" s="8">
        <v>418</v>
      </c>
      <c r="J430" s="42"/>
      <c r="K430" s="54" t="s">
        <v>18</v>
      </c>
      <c r="L430" s="7" t="s">
        <v>19</v>
      </c>
      <c r="M430" s="8">
        <v>100</v>
      </c>
      <c r="N430" s="34">
        <v>0.5</v>
      </c>
      <c r="O430" s="34" t="s">
        <v>15</v>
      </c>
      <c r="P430" s="34">
        <v>10.1</v>
      </c>
      <c r="Q430" s="34">
        <v>42.4</v>
      </c>
      <c r="R430" s="34">
        <v>2</v>
      </c>
      <c r="S430" s="8">
        <v>418</v>
      </c>
      <c r="T430" s="48"/>
    </row>
    <row r="431" spans="1:20" ht="23.25" customHeight="1">
      <c r="A431" s="55"/>
      <c r="B431" s="7" t="s">
        <v>203</v>
      </c>
      <c r="C431" s="8">
        <v>100</v>
      </c>
      <c r="D431" s="34">
        <v>0.4</v>
      </c>
      <c r="E431" s="34">
        <v>0.4</v>
      </c>
      <c r="F431" s="34">
        <v>9.8</v>
      </c>
      <c r="G431" s="34">
        <v>44</v>
      </c>
      <c r="H431" s="34">
        <v>10</v>
      </c>
      <c r="I431" s="8">
        <v>368</v>
      </c>
      <c r="J431" s="42"/>
      <c r="K431" s="55"/>
      <c r="L431" s="7" t="s">
        <v>203</v>
      </c>
      <c r="M431" s="8">
        <v>100</v>
      </c>
      <c r="N431" s="34">
        <v>0.4</v>
      </c>
      <c r="O431" s="34">
        <v>0.4</v>
      </c>
      <c r="P431" s="34">
        <v>9.8</v>
      </c>
      <c r="Q431" s="34">
        <v>44</v>
      </c>
      <c r="R431" s="34">
        <v>10</v>
      </c>
      <c r="S431" s="8">
        <v>368</v>
      </c>
      <c r="T431" s="48"/>
    </row>
    <row r="432" spans="1:20" ht="18.75">
      <c r="A432" s="56"/>
      <c r="B432" s="9" t="s">
        <v>17</v>
      </c>
      <c r="C432" s="10">
        <f aca="true" t="shared" si="154" ref="C432:H432">SUM(C430:C431)</f>
        <v>200</v>
      </c>
      <c r="D432" s="35">
        <f t="shared" si="154"/>
        <v>0.9</v>
      </c>
      <c r="E432" s="35">
        <f t="shared" si="154"/>
        <v>0.4</v>
      </c>
      <c r="F432" s="35">
        <f t="shared" si="154"/>
        <v>19.9</v>
      </c>
      <c r="G432" s="35">
        <f t="shared" si="154"/>
        <v>86.4</v>
      </c>
      <c r="H432" s="35">
        <f t="shared" si="154"/>
        <v>12</v>
      </c>
      <c r="I432" s="8" t="s">
        <v>15</v>
      </c>
      <c r="J432" s="44"/>
      <c r="K432" s="56"/>
      <c r="L432" s="9" t="s">
        <v>17</v>
      </c>
      <c r="M432" s="10">
        <f aca="true" t="shared" si="155" ref="M432:R432">SUM(M430:M431)</f>
        <v>200</v>
      </c>
      <c r="N432" s="35">
        <f t="shared" si="155"/>
        <v>0.9</v>
      </c>
      <c r="O432" s="35">
        <f t="shared" si="155"/>
        <v>0.4</v>
      </c>
      <c r="P432" s="35">
        <f t="shared" si="155"/>
        <v>19.9</v>
      </c>
      <c r="Q432" s="35">
        <f t="shared" si="155"/>
        <v>86.4</v>
      </c>
      <c r="R432" s="35">
        <f t="shared" si="155"/>
        <v>12</v>
      </c>
      <c r="S432" s="8" t="s">
        <v>15</v>
      </c>
      <c r="T432" s="48"/>
    </row>
    <row r="433" spans="1:20" ht="18.75">
      <c r="A433" s="54" t="s">
        <v>20</v>
      </c>
      <c r="B433" s="14" t="s">
        <v>226</v>
      </c>
      <c r="C433" s="8">
        <v>40</v>
      </c>
      <c r="D433" s="34">
        <v>0.77</v>
      </c>
      <c r="E433" s="34">
        <v>2.43</v>
      </c>
      <c r="F433" s="34">
        <v>3.34</v>
      </c>
      <c r="G433" s="34">
        <v>37.56</v>
      </c>
      <c r="H433" s="34">
        <v>3.8</v>
      </c>
      <c r="I433" s="8">
        <v>33</v>
      </c>
      <c r="J433" s="42"/>
      <c r="K433" s="54" t="s">
        <v>20</v>
      </c>
      <c r="L433" s="14" t="s">
        <v>226</v>
      </c>
      <c r="M433" s="8">
        <v>60</v>
      </c>
      <c r="N433" s="34">
        <v>0.85</v>
      </c>
      <c r="O433" s="34">
        <v>3.65</v>
      </c>
      <c r="P433" s="34">
        <v>5.19</v>
      </c>
      <c r="Q433" s="34">
        <v>56.34</v>
      </c>
      <c r="R433" s="34">
        <v>5.7</v>
      </c>
      <c r="S433" s="8">
        <v>33</v>
      </c>
      <c r="T433" s="48"/>
    </row>
    <row r="434" spans="1:20" ht="56.25">
      <c r="A434" s="55"/>
      <c r="B434" s="7" t="s">
        <v>207</v>
      </c>
      <c r="C434" s="8">
        <v>150</v>
      </c>
      <c r="D434" s="34">
        <v>1.8</v>
      </c>
      <c r="E434" s="34">
        <v>2.8</v>
      </c>
      <c r="F434" s="34">
        <v>10.4</v>
      </c>
      <c r="G434" s="34">
        <v>80.9</v>
      </c>
      <c r="H434" s="34">
        <v>4.9</v>
      </c>
      <c r="I434" s="8">
        <v>88</v>
      </c>
      <c r="J434" s="43"/>
      <c r="K434" s="55"/>
      <c r="L434" s="7" t="s">
        <v>207</v>
      </c>
      <c r="M434" s="8">
        <v>200</v>
      </c>
      <c r="N434" s="34">
        <v>2.35</v>
      </c>
      <c r="O434" s="34">
        <v>3.77</v>
      </c>
      <c r="P434" s="34">
        <v>13.89</v>
      </c>
      <c r="Q434" s="34">
        <v>107.9</v>
      </c>
      <c r="R434" s="34">
        <v>6.6</v>
      </c>
      <c r="S434" s="8">
        <v>88</v>
      </c>
      <c r="T434" s="48"/>
    </row>
    <row r="435" spans="1:20" ht="37.5">
      <c r="A435" s="55"/>
      <c r="B435" s="14" t="s">
        <v>146</v>
      </c>
      <c r="C435" s="8">
        <v>130</v>
      </c>
      <c r="D435" s="34">
        <v>11.4</v>
      </c>
      <c r="E435" s="34">
        <v>7.3</v>
      </c>
      <c r="F435" s="34">
        <v>16.4</v>
      </c>
      <c r="G435" s="34">
        <v>177.9</v>
      </c>
      <c r="H435" s="34">
        <v>16.2</v>
      </c>
      <c r="I435" s="8">
        <v>315</v>
      </c>
      <c r="J435" s="43"/>
      <c r="K435" s="55"/>
      <c r="L435" s="14" t="s">
        <v>146</v>
      </c>
      <c r="M435" s="8">
        <v>150</v>
      </c>
      <c r="N435" s="34">
        <v>13.2</v>
      </c>
      <c r="O435" s="34">
        <v>8.4</v>
      </c>
      <c r="P435" s="34">
        <v>18.9</v>
      </c>
      <c r="Q435" s="34">
        <v>205.3</v>
      </c>
      <c r="R435" s="34">
        <v>18.7</v>
      </c>
      <c r="S435" s="8">
        <v>315</v>
      </c>
      <c r="T435" s="48"/>
    </row>
    <row r="436" spans="1:20" ht="37.5">
      <c r="A436" s="55"/>
      <c r="B436" s="14" t="s">
        <v>114</v>
      </c>
      <c r="C436" s="8">
        <v>150</v>
      </c>
      <c r="D436" s="34">
        <v>0.3</v>
      </c>
      <c r="E436" s="34">
        <v>0</v>
      </c>
      <c r="F436" s="34">
        <v>20.8</v>
      </c>
      <c r="G436" s="34">
        <v>85.8</v>
      </c>
      <c r="H436" s="34">
        <v>0.3</v>
      </c>
      <c r="I436" s="8">
        <v>394</v>
      </c>
      <c r="J436" s="43"/>
      <c r="K436" s="55"/>
      <c r="L436" s="14" t="s">
        <v>114</v>
      </c>
      <c r="M436" s="8">
        <v>180</v>
      </c>
      <c r="N436" s="34">
        <v>0.4</v>
      </c>
      <c r="O436" s="34">
        <v>0</v>
      </c>
      <c r="P436" s="34">
        <v>25</v>
      </c>
      <c r="Q436" s="34">
        <v>103</v>
      </c>
      <c r="R436" s="34">
        <v>0.36</v>
      </c>
      <c r="S436" s="8">
        <v>394</v>
      </c>
      <c r="T436" s="48"/>
    </row>
    <row r="437" spans="1:20" ht="18.75">
      <c r="A437" s="55"/>
      <c r="B437" s="14" t="s">
        <v>23</v>
      </c>
      <c r="C437" s="8">
        <v>30</v>
      </c>
      <c r="D437" s="34">
        <v>1.98</v>
      </c>
      <c r="E437" s="34">
        <v>0.36</v>
      </c>
      <c r="F437" s="34">
        <v>10.2</v>
      </c>
      <c r="G437" s="34">
        <v>51.2</v>
      </c>
      <c r="H437" s="34" t="s">
        <v>15</v>
      </c>
      <c r="I437" s="8" t="s">
        <v>15</v>
      </c>
      <c r="J437" s="43"/>
      <c r="K437" s="55"/>
      <c r="L437" s="14" t="s">
        <v>23</v>
      </c>
      <c r="M437" s="8">
        <v>40</v>
      </c>
      <c r="N437" s="34">
        <v>2.64</v>
      </c>
      <c r="O437" s="34">
        <v>0.48</v>
      </c>
      <c r="P437" s="34">
        <v>13.6</v>
      </c>
      <c r="Q437" s="34">
        <v>68.2</v>
      </c>
      <c r="R437" s="34" t="s">
        <v>15</v>
      </c>
      <c r="S437" s="8" t="s">
        <v>15</v>
      </c>
      <c r="T437" s="48"/>
    </row>
    <row r="438" spans="1:20" ht="18.75">
      <c r="A438" s="56"/>
      <c r="B438" s="9" t="s">
        <v>17</v>
      </c>
      <c r="C438" s="10">
        <f aca="true" t="shared" si="156" ref="C438:H438">SUM(C433:C437)</f>
        <v>500</v>
      </c>
      <c r="D438" s="35">
        <f t="shared" si="156"/>
        <v>16.25</v>
      </c>
      <c r="E438" s="35">
        <f t="shared" si="156"/>
        <v>12.89</v>
      </c>
      <c r="F438" s="35">
        <f t="shared" si="156"/>
        <v>61.14</v>
      </c>
      <c r="G438" s="35">
        <f t="shared" si="156"/>
        <v>433.36</v>
      </c>
      <c r="H438" s="35">
        <f t="shared" si="156"/>
        <v>25.2</v>
      </c>
      <c r="I438" s="8" t="s">
        <v>15</v>
      </c>
      <c r="J438" s="44"/>
      <c r="K438" s="56"/>
      <c r="L438" s="9" t="s">
        <v>17</v>
      </c>
      <c r="M438" s="10">
        <f aca="true" t="shared" si="157" ref="M438:R438">SUM(M433:M437)</f>
        <v>630</v>
      </c>
      <c r="N438" s="35">
        <f t="shared" si="157"/>
        <v>19.439999999999998</v>
      </c>
      <c r="O438" s="35">
        <f t="shared" si="157"/>
        <v>16.3</v>
      </c>
      <c r="P438" s="35">
        <f t="shared" si="157"/>
        <v>76.58</v>
      </c>
      <c r="Q438" s="35">
        <f t="shared" si="157"/>
        <v>540.74</v>
      </c>
      <c r="R438" s="35">
        <f t="shared" si="157"/>
        <v>31.36</v>
      </c>
      <c r="S438" s="8" t="s">
        <v>15</v>
      </c>
      <c r="T438" s="48"/>
    </row>
    <row r="439" spans="1:20" ht="37.5">
      <c r="A439" s="54" t="s">
        <v>24</v>
      </c>
      <c r="B439" s="14" t="s">
        <v>25</v>
      </c>
      <c r="C439" s="8">
        <v>150</v>
      </c>
      <c r="D439" s="34">
        <v>4.2</v>
      </c>
      <c r="E439" s="34">
        <v>4.8</v>
      </c>
      <c r="F439" s="34">
        <v>6</v>
      </c>
      <c r="G439" s="34">
        <v>84.2</v>
      </c>
      <c r="H439" s="34">
        <v>1.2</v>
      </c>
      <c r="I439" s="8">
        <v>420</v>
      </c>
      <c r="J439" s="42"/>
      <c r="K439" s="54" t="s">
        <v>24</v>
      </c>
      <c r="L439" s="14" t="s">
        <v>25</v>
      </c>
      <c r="M439" s="8">
        <v>180</v>
      </c>
      <c r="N439" s="34">
        <v>5</v>
      </c>
      <c r="O439" s="34">
        <v>5.7</v>
      </c>
      <c r="P439" s="34">
        <v>7.2</v>
      </c>
      <c r="Q439" s="34">
        <v>101</v>
      </c>
      <c r="R439" s="34">
        <v>1.2</v>
      </c>
      <c r="S439" s="8">
        <v>420</v>
      </c>
      <c r="T439" s="48"/>
    </row>
    <row r="440" spans="1:20" ht="37.5">
      <c r="A440" s="55"/>
      <c r="B440" s="14" t="s">
        <v>78</v>
      </c>
      <c r="C440" s="8">
        <v>40</v>
      </c>
      <c r="D440" s="34">
        <v>4.9</v>
      </c>
      <c r="E440" s="34">
        <v>0.63</v>
      </c>
      <c r="F440" s="34">
        <v>30.4</v>
      </c>
      <c r="G440" s="34">
        <v>147.28</v>
      </c>
      <c r="H440" s="34" t="s">
        <v>15</v>
      </c>
      <c r="I440" s="8">
        <v>123</v>
      </c>
      <c r="J440" s="43"/>
      <c r="K440" s="55"/>
      <c r="L440" s="14" t="s">
        <v>78</v>
      </c>
      <c r="M440" s="8">
        <v>40</v>
      </c>
      <c r="N440" s="34">
        <v>4.9</v>
      </c>
      <c r="O440" s="34">
        <v>0.63</v>
      </c>
      <c r="P440" s="34">
        <v>30.4</v>
      </c>
      <c r="Q440" s="34">
        <v>147.28</v>
      </c>
      <c r="R440" s="34" t="s">
        <v>15</v>
      </c>
      <c r="S440" s="8">
        <v>123</v>
      </c>
      <c r="T440" s="48"/>
    </row>
    <row r="441" spans="1:20" ht="18.75">
      <c r="A441" s="56"/>
      <c r="B441" s="9" t="s">
        <v>17</v>
      </c>
      <c r="C441" s="10">
        <f aca="true" t="shared" si="158" ref="C441:H441">SUM(C439:C440)</f>
        <v>190</v>
      </c>
      <c r="D441" s="35">
        <f t="shared" si="158"/>
        <v>9.100000000000001</v>
      </c>
      <c r="E441" s="35">
        <f t="shared" si="158"/>
        <v>5.43</v>
      </c>
      <c r="F441" s="35">
        <f t="shared" si="158"/>
        <v>36.4</v>
      </c>
      <c r="G441" s="35">
        <f t="shared" si="158"/>
        <v>231.48000000000002</v>
      </c>
      <c r="H441" s="35">
        <f t="shared" si="158"/>
        <v>1.2</v>
      </c>
      <c r="I441" s="8" t="s">
        <v>15</v>
      </c>
      <c r="J441" s="44"/>
      <c r="K441" s="56"/>
      <c r="L441" s="9" t="s">
        <v>17</v>
      </c>
      <c r="M441" s="10">
        <f aca="true" t="shared" si="159" ref="M441:R441">SUM(M439:M440)</f>
        <v>220</v>
      </c>
      <c r="N441" s="35">
        <f t="shared" si="159"/>
        <v>9.9</v>
      </c>
      <c r="O441" s="35">
        <f t="shared" si="159"/>
        <v>6.33</v>
      </c>
      <c r="P441" s="35">
        <f t="shared" si="159"/>
        <v>37.6</v>
      </c>
      <c r="Q441" s="35">
        <f t="shared" si="159"/>
        <v>248.28</v>
      </c>
      <c r="R441" s="35">
        <f t="shared" si="159"/>
        <v>1.2</v>
      </c>
      <c r="S441" s="8" t="s">
        <v>15</v>
      </c>
      <c r="T441" s="48"/>
    </row>
    <row r="442" spans="1:20" ht="37.5">
      <c r="A442" s="54" t="s">
        <v>26</v>
      </c>
      <c r="B442" s="14" t="s">
        <v>147</v>
      </c>
      <c r="C442" s="8">
        <v>30</v>
      </c>
      <c r="D442" s="34">
        <v>0.2</v>
      </c>
      <c r="E442" s="34">
        <v>1.6</v>
      </c>
      <c r="F442" s="34">
        <v>6.1</v>
      </c>
      <c r="G442" s="34">
        <v>24.6</v>
      </c>
      <c r="H442" s="34">
        <v>2.1</v>
      </c>
      <c r="I442" s="8">
        <v>41</v>
      </c>
      <c r="J442" s="42"/>
      <c r="K442" s="54" t="s">
        <v>26</v>
      </c>
      <c r="L442" s="14" t="s">
        <v>147</v>
      </c>
      <c r="M442" s="8">
        <v>50</v>
      </c>
      <c r="N442" s="34">
        <v>0.4</v>
      </c>
      <c r="O442" s="34">
        <v>2.6</v>
      </c>
      <c r="P442" s="34">
        <v>10.2</v>
      </c>
      <c r="Q442" s="34">
        <v>40.95</v>
      </c>
      <c r="R442" s="34">
        <v>3.5</v>
      </c>
      <c r="S442" s="8">
        <v>41</v>
      </c>
      <c r="T442" s="48"/>
    </row>
    <row r="443" spans="1:20" ht="37.5">
      <c r="A443" s="55"/>
      <c r="B443" s="14" t="s">
        <v>62</v>
      </c>
      <c r="C443" s="8">
        <v>120</v>
      </c>
      <c r="D443" s="34">
        <v>7.3</v>
      </c>
      <c r="E443" s="34">
        <v>5.9</v>
      </c>
      <c r="F443" s="34">
        <v>39.9</v>
      </c>
      <c r="G443" s="34">
        <v>242.4</v>
      </c>
      <c r="H443" s="34">
        <v>0.06</v>
      </c>
      <c r="I443" s="8">
        <v>203</v>
      </c>
      <c r="J443" s="43"/>
      <c r="K443" s="55"/>
      <c r="L443" s="14" t="s">
        <v>62</v>
      </c>
      <c r="M443" s="8">
        <v>150</v>
      </c>
      <c r="N443" s="34">
        <v>9.1</v>
      </c>
      <c r="O443" s="34">
        <v>7.47</v>
      </c>
      <c r="P443" s="34">
        <v>49.86</v>
      </c>
      <c r="Q443" s="34">
        <v>303</v>
      </c>
      <c r="R443" s="34">
        <v>0.08</v>
      </c>
      <c r="S443" s="8">
        <v>203</v>
      </c>
      <c r="T443" s="48"/>
    </row>
    <row r="444" spans="1:20" ht="18.75">
      <c r="A444" s="55"/>
      <c r="B444" s="14" t="s">
        <v>148</v>
      </c>
      <c r="C444" s="8">
        <v>30</v>
      </c>
      <c r="D444" s="34">
        <v>0.6</v>
      </c>
      <c r="E444" s="34">
        <v>1.4</v>
      </c>
      <c r="F444" s="34">
        <v>3.9</v>
      </c>
      <c r="G444" s="34">
        <v>30.5</v>
      </c>
      <c r="H444" s="34">
        <v>0.09</v>
      </c>
      <c r="I444" s="8">
        <v>369</v>
      </c>
      <c r="J444" s="43"/>
      <c r="K444" s="55"/>
      <c r="L444" s="14" t="s">
        <v>148</v>
      </c>
      <c r="M444" s="8">
        <v>30</v>
      </c>
      <c r="N444" s="34">
        <v>0.6</v>
      </c>
      <c r="O444" s="34">
        <v>1.4</v>
      </c>
      <c r="P444" s="34">
        <v>3.9</v>
      </c>
      <c r="Q444" s="34">
        <v>30.5</v>
      </c>
      <c r="R444" s="34">
        <v>0.09</v>
      </c>
      <c r="S444" s="8">
        <v>369</v>
      </c>
      <c r="T444" s="48"/>
    </row>
    <row r="445" spans="1:20" ht="18.75">
      <c r="A445" s="55"/>
      <c r="B445" s="14" t="s">
        <v>149</v>
      </c>
      <c r="C445" s="8">
        <v>150</v>
      </c>
      <c r="D445" s="34">
        <v>0</v>
      </c>
      <c r="E445" s="34">
        <v>0</v>
      </c>
      <c r="F445" s="34">
        <v>10</v>
      </c>
      <c r="G445" s="34">
        <v>40</v>
      </c>
      <c r="H445" s="34">
        <v>0.02</v>
      </c>
      <c r="I445" s="8">
        <v>411</v>
      </c>
      <c r="J445" s="43"/>
      <c r="K445" s="55"/>
      <c r="L445" s="14" t="s">
        <v>149</v>
      </c>
      <c r="M445" s="8">
        <v>180</v>
      </c>
      <c r="N445" s="34">
        <v>0</v>
      </c>
      <c r="O445" s="34">
        <v>0</v>
      </c>
      <c r="P445" s="34">
        <v>12</v>
      </c>
      <c r="Q445" s="34">
        <v>48</v>
      </c>
      <c r="R445" s="34">
        <v>0.03</v>
      </c>
      <c r="S445" s="8">
        <v>411</v>
      </c>
      <c r="T445" s="48"/>
    </row>
    <row r="446" spans="1:20" ht="18.75">
      <c r="A446" s="56"/>
      <c r="B446" s="11" t="s">
        <v>17</v>
      </c>
      <c r="C446" s="10">
        <f aca="true" t="shared" si="160" ref="C446:H446">SUM(C442:C445)</f>
        <v>330</v>
      </c>
      <c r="D446" s="35">
        <f t="shared" si="160"/>
        <v>8.1</v>
      </c>
      <c r="E446" s="35">
        <f t="shared" si="160"/>
        <v>8.9</v>
      </c>
      <c r="F446" s="35">
        <f t="shared" si="160"/>
        <v>59.9</v>
      </c>
      <c r="G446" s="35">
        <f t="shared" si="160"/>
        <v>337.5</v>
      </c>
      <c r="H446" s="35">
        <f t="shared" si="160"/>
        <v>2.27</v>
      </c>
      <c r="I446" s="8" t="s">
        <v>15</v>
      </c>
      <c r="J446" s="44"/>
      <c r="K446" s="56"/>
      <c r="L446" s="11" t="s">
        <v>17</v>
      </c>
      <c r="M446" s="10">
        <f aca="true" t="shared" si="161" ref="M446:R446">SUM(M442:M445)</f>
        <v>410</v>
      </c>
      <c r="N446" s="35">
        <f t="shared" si="161"/>
        <v>10.1</v>
      </c>
      <c r="O446" s="35">
        <f t="shared" si="161"/>
        <v>11.47</v>
      </c>
      <c r="P446" s="35">
        <f t="shared" si="161"/>
        <v>75.96000000000001</v>
      </c>
      <c r="Q446" s="35">
        <f t="shared" si="161"/>
        <v>422.45</v>
      </c>
      <c r="R446" s="35">
        <f t="shared" si="161"/>
        <v>3.6999999999999997</v>
      </c>
      <c r="S446" s="8" t="s">
        <v>15</v>
      </c>
      <c r="T446" s="48"/>
    </row>
    <row r="447" spans="1:20" ht="18.75" customHeight="1">
      <c r="A447" s="57" t="s">
        <v>143</v>
      </c>
      <c r="B447" s="58"/>
      <c r="C447" s="10">
        <f aca="true" t="shared" si="162" ref="C447:H447">C446+C441+C438+C432+C429</f>
        <v>1575</v>
      </c>
      <c r="D447" s="35">
        <f t="shared" si="162"/>
        <v>48.870000000000005</v>
      </c>
      <c r="E447" s="35">
        <f t="shared" si="162"/>
        <v>42.349999999999994</v>
      </c>
      <c r="F447" s="35">
        <f t="shared" si="162"/>
        <v>236.74</v>
      </c>
      <c r="G447" s="35">
        <f t="shared" si="162"/>
        <v>1512.74</v>
      </c>
      <c r="H447" s="35">
        <f t="shared" si="162"/>
        <v>44.34</v>
      </c>
      <c r="I447" s="8" t="s">
        <v>15</v>
      </c>
      <c r="J447" s="45"/>
      <c r="K447" s="57" t="s">
        <v>143</v>
      </c>
      <c r="L447" s="58"/>
      <c r="M447" s="10">
        <f aca="true" t="shared" si="163" ref="M447:R447">M446+M441+M438+M432+M429</f>
        <v>1895</v>
      </c>
      <c r="N447" s="35">
        <f t="shared" si="163"/>
        <v>57.26</v>
      </c>
      <c r="O447" s="35">
        <f t="shared" si="163"/>
        <v>51.43</v>
      </c>
      <c r="P447" s="35">
        <f t="shared" si="163"/>
        <v>280.84000000000003</v>
      </c>
      <c r="Q447" s="35">
        <f t="shared" si="163"/>
        <v>1797.0700000000002</v>
      </c>
      <c r="R447" s="35">
        <f t="shared" si="163"/>
        <v>52.97</v>
      </c>
      <c r="S447" s="8" t="s">
        <v>15</v>
      </c>
      <c r="T447" s="48"/>
    </row>
    <row r="448" spans="1:20" ht="18.75">
      <c r="A448" s="12"/>
      <c r="B448" s="12"/>
      <c r="C448" s="12"/>
      <c r="D448" s="52"/>
      <c r="E448" s="52"/>
      <c r="F448" s="52"/>
      <c r="G448" s="52"/>
      <c r="H448" s="52"/>
      <c r="I448" s="12"/>
      <c r="J448" s="12"/>
      <c r="K448" s="12"/>
      <c r="L448" s="12"/>
      <c r="M448" s="12"/>
      <c r="N448" s="52"/>
      <c r="O448" s="52"/>
      <c r="P448" s="52"/>
      <c r="Q448" s="52"/>
      <c r="R448" s="52"/>
      <c r="S448" s="12"/>
      <c r="T448" s="12"/>
    </row>
    <row r="449" spans="1:13" ht="18.75">
      <c r="A449" s="1" t="s">
        <v>150</v>
      </c>
      <c r="B449" s="1" t="s">
        <v>118</v>
      </c>
      <c r="C449" s="2" t="s">
        <v>102</v>
      </c>
      <c r="K449" s="1" t="s">
        <v>150</v>
      </c>
      <c r="L449" s="1" t="s">
        <v>118</v>
      </c>
      <c r="M449" s="2" t="s">
        <v>171</v>
      </c>
    </row>
    <row r="450" spans="1:20" ht="18.75">
      <c r="A450" s="76" t="s">
        <v>101</v>
      </c>
      <c r="B450" s="76"/>
      <c r="C450" s="76"/>
      <c r="D450" s="76"/>
      <c r="H450" s="51" t="s">
        <v>2</v>
      </c>
      <c r="I450" s="3"/>
      <c r="J450" s="3"/>
      <c r="K450" s="76" t="s">
        <v>101</v>
      </c>
      <c r="L450" s="76"/>
      <c r="M450" s="76"/>
      <c r="N450" s="76"/>
      <c r="R450" s="51" t="s">
        <v>2</v>
      </c>
      <c r="S450" s="3"/>
      <c r="T450" s="3"/>
    </row>
    <row r="451" spans="1:20" ht="18.75">
      <c r="A451" s="4"/>
      <c r="C451" s="5"/>
      <c r="H451" s="51" t="s">
        <v>31</v>
      </c>
      <c r="I451" s="3"/>
      <c r="J451" s="3"/>
      <c r="K451" s="4"/>
      <c r="M451" s="5"/>
      <c r="R451" s="51" t="s">
        <v>31</v>
      </c>
      <c r="S451" s="3"/>
      <c r="T451" s="3"/>
    </row>
    <row r="452" spans="1:11" ht="18.75">
      <c r="A452" s="4"/>
      <c r="K452" s="4"/>
    </row>
    <row r="453" spans="1:20" s="6" customFormat="1" ht="18.75">
      <c r="A453" s="67" t="s">
        <v>3</v>
      </c>
      <c r="B453" s="67" t="s">
        <v>84</v>
      </c>
      <c r="C453" s="62" t="s">
        <v>4</v>
      </c>
      <c r="D453" s="70" t="s">
        <v>6</v>
      </c>
      <c r="E453" s="71"/>
      <c r="F453" s="72"/>
      <c r="G453" s="59" t="s">
        <v>7</v>
      </c>
      <c r="H453" s="59" t="s">
        <v>8</v>
      </c>
      <c r="I453" s="62" t="s">
        <v>82</v>
      </c>
      <c r="J453" s="39"/>
      <c r="K453" s="67" t="s">
        <v>3</v>
      </c>
      <c r="L453" s="67" t="s">
        <v>84</v>
      </c>
      <c r="M453" s="62" t="s">
        <v>4</v>
      </c>
      <c r="N453" s="70" t="s">
        <v>6</v>
      </c>
      <c r="O453" s="71"/>
      <c r="P453" s="72"/>
      <c r="Q453" s="59" t="s">
        <v>7</v>
      </c>
      <c r="R453" s="59" t="s">
        <v>8</v>
      </c>
      <c r="S453" s="62" t="s">
        <v>82</v>
      </c>
      <c r="T453" s="47"/>
    </row>
    <row r="454" spans="1:20" s="6" customFormat="1" ht="18.75">
      <c r="A454" s="68"/>
      <c r="B454" s="68"/>
      <c r="C454" s="63" t="s">
        <v>5</v>
      </c>
      <c r="D454" s="73"/>
      <c r="E454" s="74"/>
      <c r="F454" s="75"/>
      <c r="G454" s="60"/>
      <c r="H454" s="60"/>
      <c r="I454" s="63"/>
      <c r="J454" s="40"/>
      <c r="K454" s="68"/>
      <c r="L454" s="68"/>
      <c r="M454" s="63" t="s">
        <v>5</v>
      </c>
      <c r="N454" s="73"/>
      <c r="O454" s="74"/>
      <c r="P454" s="75"/>
      <c r="Q454" s="60"/>
      <c r="R454" s="60"/>
      <c r="S454" s="63"/>
      <c r="T454" s="47"/>
    </row>
    <row r="455" spans="1:20" s="6" customFormat="1" ht="18.75">
      <c r="A455" s="68"/>
      <c r="B455" s="68"/>
      <c r="C455" s="63"/>
      <c r="D455" s="65" t="s">
        <v>9</v>
      </c>
      <c r="E455" s="65" t="s">
        <v>10</v>
      </c>
      <c r="F455" s="65" t="s">
        <v>11</v>
      </c>
      <c r="G455" s="60"/>
      <c r="H455" s="60"/>
      <c r="I455" s="63"/>
      <c r="J455" s="40"/>
      <c r="K455" s="68"/>
      <c r="L455" s="68"/>
      <c r="M455" s="63"/>
      <c r="N455" s="65" t="s">
        <v>9</v>
      </c>
      <c r="O455" s="65" t="s">
        <v>10</v>
      </c>
      <c r="P455" s="65" t="s">
        <v>11</v>
      </c>
      <c r="Q455" s="60"/>
      <c r="R455" s="60"/>
      <c r="S455" s="63"/>
      <c r="T455" s="47"/>
    </row>
    <row r="456" spans="1:20" s="6" customFormat="1" ht="18.75">
      <c r="A456" s="69"/>
      <c r="B456" s="69"/>
      <c r="C456" s="64"/>
      <c r="D456" s="66"/>
      <c r="E456" s="66"/>
      <c r="F456" s="66"/>
      <c r="G456" s="61"/>
      <c r="H456" s="61"/>
      <c r="I456" s="64"/>
      <c r="J456" s="41"/>
      <c r="K456" s="69"/>
      <c r="L456" s="69"/>
      <c r="M456" s="64"/>
      <c r="N456" s="66"/>
      <c r="O456" s="66"/>
      <c r="P456" s="66"/>
      <c r="Q456" s="61"/>
      <c r="R456" s="61"/>
      <c r="S456" s="64"/>
      <c r="T456" s="47"/>
    </row>
    <row r="457" spans="1:20" ht="56.25">
      <c r="A457" s="54" t="s">
        <v>12</v>
      </c>
      <c r="B457" s="14" t="s">
        <v>169</v>
      </c>
      <c r="C457" s="8">
        <v>150</v>
      </c>
      <c r="D457" s="34">
        <v>3.4</v>
      </c>
      <c r="E457" s="34">
        <v>3.1</v>
      </c>
      <c r="F457" s="34">
        <v>23.3</v>
      </c>
      <c r="G457" s="34">
        <v>136.5</v>
      </c>
      <c r="H457" s="34">
        <v>1.5</v>
      </c>
      <c r="I457" s="8">
        <v>182</v>
      </c>
      <c r="J457" s="42"/>
      <c r="K457" s="54" t="s">
        <v>12</v>
      </c>
      <c r="L457" s="14" t="s">
        <v>169</v>
      </c>
      <c r="M457" s="8">
        <v>200</v>
      </c>
      <c r="N457" s="34">
        <v>4.5</v>
      </c>
      <c r="O457" s="34">
        <v>4.1</v>
      </c>
      <c r="P457" s="34">
        <v>31</v>
      </c>
      <c r="Q457" s="34">
        <v>182</v>
      </c>
      <c r="R457" s="34">
        <v>1.95</v>
      </c>
      <c r="S457" s="8">
        <v>182</v>
      </c>
      <c r="T457" s="48"/>
    </row>
    <row r="458" spans="1:20" ht="37.5">
      <c r="A458" s="55"/>
      <c r="B458" s="14" t="s">
        <v>48</v>
      </c>
      <c r="C458" s="8">
        <v>150</v>
      </c>
      <c r="D458" s="34">
        <v>2.9</v>
      </c>
      <c r="E458" s="34">
        <v>2.4</v>
      </c>
      <c r="F458" s="34">
        <v>14.4</v>
      </c>
      <c r="G458" s="34">
        <v>91</v>
      </c>
      <c r="H458" s="34" t="s">
        <v>15</v>
      </c>
      <c r="I458" s="8">
        <v>414</v>
      </c>
      <c r="J458" s="43"/>
      <c r="K458" s="55"/>
      <c r="L458" s="14" t="s">
        <v>48</v>
      </c>
      <c r="M458" s="8">
        <v>180</v>
      </c>
      <c r="N458" s="34">
        <v>2.9</v>
      </c>
      <c r="O458" s="34">
        <v>2.4</v>
      </c>
      <c r="P458" s="34">
        <v>14.4</v>
      </c>
      <c r="Q458" s="34">
        <v>91</v>
      </c>
      <c r="R458" s="34" t="s">
        <v>15</v>
      </c>
      <c r="S458" s="8">
        <v>414</v>
      </c>
      <c r="T458" s="48"/>
    </row>
    <row r="459" spans="1:20" ht="18.75">
      <c r="A459" s="55"/>
      <c r="B459" s="14" t="s">
        <v>14</v>
      </c>
      <c r="C459" s="8">
        <v>40</v>
      </c>
      <c r="D459" s="34">
        <v>2.68</v>
      </c>
      <c r="E459" s="34">
        <v>0.4</v>
      </c>
      <c r="F459" s="34">
        <v>20</v>
      </c>
      <c r="G459" s="34">
        <v>96</v>
      </c>
      <c r="H459" s="34" t="s">
        <v>15</v>
      </c>
      <c r="I459" s="8" t="s">
        <v>15</v>
      </c>
      <c r="J459" s="43"/>
      <c r="K459" s="55"/>
      <c r="L459" s="14" t="s">
        <v>14</v>
      </c>
      <c r="M459" s="8">
        <v>40</v>
      </c>
      <c r="N459" s="34">
        <v>2.68</v>
      </c>
      <c r="O459" s="34">
        <v>0.4</v>
      </c>
      <c r="P459" s="34">
        <v>20</v>
      </c>
      <c r="Q459" s="34">
        <v>96</v>
      </c>
      <c r="R459" s="34" t="s">
        <v>15</v>
      </c>
      <c r="S459" s="8" t="s">
        <v>15</v>
      </c>
      <c r="T459" s="48"/>
    </row>
    <row r="460" spans="1:20" ht="18.75">
      <c r="A460" s="55"/>
      <c r="B460" s="14" t="s">
        <v>68</v>
      </c>
      <c r="C460" s="8">
        <v>5</v>
      </c>
      <c r="D460" s="34">
        <v>0.02</v>
      </c>
      <c r="E460" s="34">
        <v>3.6</v>
      </c>
      <c r="F460" s="34">
        <v>0.04</v>
      </c>
      <c r="G460" s="34">
        <v>33</v>
      </c>
      <c r="H460" s="34" t="s">
        <v>15</v>
      </c>
      <c r="I460" s="8">
        <v>6</v>
      </c>
      <c r="J460" s="43"/>
      <c r="K460" s="55"/>
      <c r="L460" s="14" t="s">
        <v>68</v>
      </c>
      <c r="M460" s="8">
        <v>10</v>
      </c>
      <c r="N460" s="34">
        <v>0.08</v>
      </c>
      <c r="O460" s="34">
        <v>7.24</v>
      </c>
      <c r="P460" s="34">
        <v>0.13</v>
      </c>
      <c r="Q460" s="34">
        <v>86</v>
      </c>
      <c r="R460" s="34" t="s">
        <v>15</v>
      </c>
      <c r="S460" s="8">
        <v>6</v>
      </c>
      <c r="T460" s="48"/>
    </row>
    <row r="461" spans="1:20" ht="18.75">
      <c r="A461" s="56"/>
      <c r="B461" s="9" t="s">
        <v>17</v>
      </c>
      <c r="C461" s="13">
        <f aca="true" t="shared" si="164" ref="C461:H461">SUM(C457:C460)</f>
        <v>345</v>
      </c>
      <c r="D461" s="35">
        <f t="shared" si="164"/>
        <v>9</v>
      </c>
      <c r="E461" s="35">
        <f t="shared" si="164"/>
        <v>9.5</v>
      </c>
      <c r="F461" s="35">
        <f t="shared" si="164"/>
        <v>57.74</v>
      </c>
      <c r="G461" s="35">
        <f t="shared" si="164"/>
        <v>356.5</v>
      </c>
      <c r="H461" s="35">
        <f t="shared" si="164"/>
        <v>1.5</v>
      </c>
      <c r="I461" s="8" t="s">
        <v>15</v>
      </c>
      <c r="J461" s="44"/>
      <c r="K461" s="56"/>
      <c r="L461" s="9" t="s">
        <v>17</v>
      </c>
      <c r="M461" s="13">
        <f aca="true" t="shared" si="165" ref="M461:R461">SUM(M457:M460)</f>
        <v>430</v>
      </c>
      <c r="N461" s="35">
        <f t="shared" si="165"/>
        <v>10.16</v>
      </c>
      <c r="O461" s="35">
        <f t="shared" si="165"/>
        <v>14.14</v>
      </c>
      <c r="P461" s="35">
        <f t="shared" si="165"/>
        <v>65.53</v>
      </c>
      <c r="Q461" s="35">
        <f t="shared" si="165"/>
        <v>455</v>
      </c>
      <c r="R461" s="35">
        <f t="shared" si="165"/>
        <v>1.95</v>
      </c>
      <c r="S461" s="8" t="s">
        <v>15</v>
      </c>
      <c r="T461" s="48"/>
    </row>
    <row r="462" spans="1:20" ht="93.75">
      <c r="A462" s="54" t="s">
        <v>18</v>
      </c>
      <c r="B462" s="7" t="s">
        <v>19</v>
      </c>
      <c r="C462" s="8">
        <v>100</v>
      </c>
      <c r="D462" s="34">
        <v>0.5</v>
      </c>
      <c r="E462" s="34" t="s">
        <v>15</v>
      </c>
      <c r="F462" s="34">
        <v>10.1</v>
      </c>
      <c r="G462" s="34">
        <v>42.4</v>
      </c>
      <c r="H462" s="34">
        <v>2</v>
      </c>
      <c r="I462" s="8">
        <v>418</v>
      </c>
      <c r="J462" s="42"/>
      <c r="K462" s="54" t="s">
        <v>18</v>
      </c>
      <c r="L462" s="7" t="s">
        <v>19</v>
      </c>
      <c r="M462" s="8">
        <v>100</v>
      </c>
      <c r="N462" s="34">
        <v>0.5</v>
      </c>
      <c r="O462" s="34" t="s">
        <v>15</v>
      </c>
      <c r="P462" s="34">
        <v>10.1</v>
      </c>
      <c r="Q462" s="34">
        <v>42.4</v>
      </c>
      <c r="R462" s="34">
        <v>2</v>
      </c>
      <c r="S462" s="8">
        <v>418</v>
      </c>
      <c r="T462" s="48"/>
    </row>
    <row r="463" spans="1:20" ht="23.25" customHeight="1">
      <c r="A463" s="55"/>
      <c r="B463" s="7" t="s">
        <v>203</v>
      </c>
      <c r="C463" s="8">
        <v>100</v>
      </c>
      <c r="D463" s="34">
        <v>0.4</v>
      </c>
      <c r="E463" s="34">
        <v>0.4</v>
      </c>
      <c r="F463" s="34">
        <v>9.8</v>
      </c>
      <c r="G463" s="34">
        <v>44</v>
      </c>
      <c r="H463" s="34">
        <v>10</v>
      </c>
      <c r="I463" s="8">
        <v>368</v>
      </c>
      <c r="J463" s="42"/>
      <c r="K463" s="55"/>
      <c r="L463" s="7" t="s">
        <v>203</v>
      </c>
      <c r="M463" s="8">
        <v>100</v>
      </c>
      <c r="N463" s="34">
        <v>0.4</v>
      </c>
      <c r="O463" s="34">
        <v>0.4</v>
      </c>
      <c r="P463" s="34">
        <v>9.8</v>
      </c>
      <c r="Q463" s="34">
        <v>44</v>
      </c>
      <c r="R463" s="34">
        <v>10</v>
      </c>
      <c r="S463" s="8">
        <v>368</v>
      </c>
      <c r="T463" s="48"/>
    </row>
    <row r="464" spans="1:20" ht="18.75">
      <c r="A464" s="56"/>
      <c r="B464" s="9" t="s">
        <v>17</v>
      </c>
      <c r="C464" s="10">
        <f aca="true" t="shared" si="166" ref="C464:H464">SUM(C462:C463)</f>
        <v>200</v>
      </c>
      <c r="D464" s="35">
        <f t="shared" si="166"/>
        <v>0.9</v>
      </c>
      <c r="E464" s="35">
        <f t="shared" si="166"/>
        <v>0.4</v>
      </c>
      <c r="F464" s="35">
        <f t="shared" si="166"/>
        <v>19.9</v>
      </c>
      <c r="G464" s="35">
        <f t="shared" si="166"/>
        <v>86.4</v>
      </c>
      <c r="H464" s="35">
        <f t="shared" si="166"/>
        <v>12</v>
      </c>
      <c r="I464" s="8" t="s">
        <v>15</v>
      </c>
      <c r="J464" s="44"/>
      <c r="K464" s="56"/>
      <c r="L464" s="9" t="s">
        <v>17</v>
      </c>
      <c r="M464" s="10">
        <f aca="true" t="shared" si="167" ref="M464:R464">SUM(M462:M463)</f>
        <v>200</v>
      </c>
      <c r="N464" s="35">
        <f t="shared" si="167"/>
        <v>0.9</v>
      </c>
      <c r="O464" s="35">
        <f t="shared" si="167"/>
        <v>0.4</v>
      </c>
      <c r="P464" s="35">
        <f t="shared" si="167"/>
        <v>19.9</v>
      </c>
      <c r="Q464" s="35">
        <f t="shared" si="167"/>
        <v>86.4</v>
      </c>
      <c r="R464" s="35">
        <f t="shared" si="167"/>
        <v>12</v>
      </c>
      <c r="S464" s="8" t="s">
        <v>15</v>
      </c>
      <c r="T464" s="48"/>
    </row>
    <row r="465" spans="1:20" ht="18.75">
      <c r="A465" s="54" t="s">
        <v>20</v>
      </c>
      <c r="B465" s="14" t="s">
        <v>152</v>
      </c>
      <c r="C465" s="8">
        <v>30</v>
      </c>
      <c r="D465" s="34">
        <v>0.7</v>
      </c>
      <c r="E465" s="34">
        <v>1.4</v>
      </c>
      <c r="F465" s="34">
        <v>3.6</v>
      </c>
      <c r="G465" s="34">
        <v>18</v>
      </c>
      <c r="H465" s="34">
        <v>2</v>
      </c>
      <c r="I465" s="8">
        <v>55</v>
      </c>
      <c r="J465" s="42"/>
      <c r="K465" s="54" t="s">
        <v>20</v>
      </c>
      <c r="L465" s="14" t="s">
        <v>152</v>
      </c>
      <c r="M465" s="8">
        <v>50</v>
      </c>
      <c r="N465" s="34">
        <v>1.2</v>
      </c>
      <c r="O465" s="34">
        <v>2.3</v>
      </c>
      <c r="P465" s="34">
        <v>6.02</v>
      </c>
      <c r="Q465" s="34">
        <v>50.05</v>
      </c>
      <c r="R465" s="34" t="s">
        <v>175</v>
      </c>
      <c r="S465" s="8">
        <v>55</v>
      </c>
      <c r="T465" s="48"/>
    </row>
    <row r="466" spans="1:20" ht="56.25">
      <c r="A466" s="55"/>
      <c r="B466" s="14" t="s">
        <v>153</v>
      </c>
      <c r="C466" s="8">
        <v>150</v>
      </c>
      <c r="D466" s="34">
        <v>1.6</v>
      </c>
      <c r="E466" s="34">
        <v>4.1</v>
      </c>
      <c r="F466" s="34">
        <v>10.4</v>
      </c>
      <c r="G466" s="34">
        <v>85.5</v>
      </c>
      <c r="H466" s="34">
        <v>7.3</v>
      </c>
      <c r="I466" s="8">
        <v>82</v>
      </c>
      <c r="J466" s="43"/>
      <c r="K466" s="55"/>
      <c r="L466" s="14" t="s">
        <v>153</v>
      </c>
      <c r="M466" s="8">
        <v>200</v>
      </c>
      <c r="N466" s="34">
        <v>2.1</v>
      </c>
      <c r="O466" s="34">
        <v>5.4</v>
      </c>
      <c r="P466" s="34">
        <v>13.8</v>
      </c>
      <c r="Q466" s="34">
        <v>114</v>
      </c>
      <c r="R466" s="34">
        <v>9.7</v>
      </c>
      <c r="S466" s="8">
        <v>82</v>
      </c>
      <c r="T466" s="48"/>
    </row>
    <row r="467" spans="1:20" ht="37.5">
      <c r="A467" s="55"/>
      <c r="B467" s="14" t="s">
        <v>154</v>
      </c>
      <c r="C467" s="8">
        <v>50</v>
      </c>
      <c r="D467" s="34">
        <v>7.7</v>
      </c>
      <c r="E467" s="34">
        <v>0.6</v>
      </c>
      <c r="F467" s="34">
        <v>4.4</v>
      </c>
      <c r="G467" s="34">
        <v>47.5</v>
      </c>
      <c r="H467" s="34">
        <v>0.04</v>
      </c>
      <c r="I467" s="8">
        <v>276</v>
      </c>
      <c r="J467" s="43"/>
      <c r="K467" s="55"/>
      <c r="L467" s="14" t="s">
        <v>154</v>
      </c>
      <c r="M467" s="8">
        <v>70</v>
      </c>
      <c r="N467" s="34">
        <v>10.8</v>
      </c>
      <c r="O467" s="34">
        <v>0.9</v>
      </c>
      <c r="P467" s="34">
        <v>6.2</v>
      </c>
      <c r="Q467" s="34">
        <v>66.5</v>
      </c>
      <c r="R467" s="34">
        <v>0.05</v>
      </c>
      <c r="S467" s="8">
        <v>276</v>
      </c>
      <c r="T467" s="48"/>
    </row>
    <row r="468" spans="1:20" ht="18.75">
      <c r="A468" s="55"/>
      <c r="B468" s="14" t="s">
        <v>132</v>
      </c>
      <c r="C468" s="8">
        <v>120</v>
      </c>
      <c r="D468" s="34">
        <v>2.5</v>
      </c>
      <c r="E468" s="34">
        <v>3.8</v>
      </c>
      <c r="F468" s="34">
        <v>14.6</v>
      </c>
      <c r="G468" s="34">
        <v>98</v>
      </c>
      <c r="H468" s="34">
        <v>12.9</v>
      </c>
      <c r="I468" s="8">
        <v>339</v>
      </c>
      <c r="J468" s="43"/>
      <c r="K468" s="55"/>
      <c r="L468" s="14" t="s">
        <v>132</v>
      </c>
      <c r="M468" s="8">
        <v>130</v>
      </c>
      <c r="N468" s="34">
        <v>2.7</v>
      </c>
      <c r="O468" s="34">
        <v>4.2</v>
      </c>
      <c r="P468" s="34">
        <v>17.68</v>
      </c>
      <c r="Q468" s="34">
        <v>118.95</v>
      </c>
      <c r="R468" s="34">
        <v>15.6</v>
      </c>
      <c r="S468" s="8">
        <v>339</v>
      </c>
      <c r="T468" s="48"/>
    </row>
    <row r="469" spans="1:20" ht="18.75">
      <c r="A469" s="55"/>
      <c r="B469" s="14" t="s">
        <v>37</v>
      </c>
      <c r="C469" s="8">
        <v>150</v>
      </c>
      <c r="D469" s="34">
        <v>0.1</v>
      </c>
      <c r="E469" s="34">
        <v>0.1</v>
      </c>
      <c r="F469" s="34">
        <v>19.9</v>
      </c>
      <c r="G469" s="34">
        <v>81.3</v>
      </c>
      <c r="H469" s="34">
        <v>1.4</v>
      </c>
      <c r="I469" s="8">
        <v>390</v>
      </c>
      <c r="J469" s="43"/>
      <c r="K469" s="55"/>
      <c r="L469" s="14" t="s">
        <v>37</v>
      </c>
      <c r="M469" s="8">
        <v>180</v>
      </c>
      <c r="N469" s="34">
        <v>0.14</v>
      </c>
      <c r="O469" s="34">
        <v>0.14</v>
      </c>
      <c r="P469" s="34">
        <v>21.5</v>
      </c>
      <c r="Q469" s="34">
        <v>87.84</v>
      </c>
      <c r="R469" s="34">
        <v>1.5</v>
      </c>
      <c r="S469" s="8">
        <v>390</v>
      </c>
      <c r="T469" s="48"/>
    </row>
    <row r="470" spans="1:20" ht="18.75">
      <c r="A470" s="55"/>
      <c r="B470" s="14" t="s">
        <v>23</v>
      </c>
      <c r="C470" s="8">
        <v>15</v>
      </c>
      <c r="D470" s="34">
        <v>0.99</v>
      </c>
      <c r="E470" s="34">
        <v>0.18</v>
      </c>
      <c r="F470" s="34">
        <v>5.1</v>
      </c>
      <c r="G470" s="34">
        <v>25.6</v>
      </c>
      <c r="H470" s="34" t="s">
        <v>15</v>
      </c>
      <c r="I470" s="8" t="s">
        <v>15</v>
      </c>
      <c r="J470" s="43"/>
      <c r="K470" s="55"/>
      <c r="L470" s="14" t="s">
        <v>23</v>
      </c>
      <c r="M470" s="8">
        <v>20</v>
      </c>
      <c r="N470" s="34">
        <v>1.32</v>
      </c>
      <c r="O470" s="34">
        <v>0.24</v>
      </c>
      <c r="P470" s="34">
        <v>5.1</v>
      </c>
      <c r="Q470" s="34">
        <v>34.1</v>
      </c>
      <c r="R470" s="34" t="s">
        <v>15</v>
      </c>
      <c r="S470" s="8" t="s">
        <v>15</v>
      </c>
      <c r="T470" s="48"/>
    </row>
    <row r="471" spans="1:20" ht="18.75">
      <c r="A471" s="55"/>
      <c r="B471" s="14" t="s">
        <v>14</v>
      </c>
      <c r="C471" s="8">
        <v>15</v>
      </c>
      <c r="D471" s="34">
        <v>1.2</v>
      </c>
      <c r="E471" s="34">
        <v>0.15</v>
      </c>
      <c r="F471" s="34">
        <v>7.5</v>
      </c>
      <c r="G471" s="34">
        <v>39</v>
      </c>
      <c r="H471" s="34" t="s">
        <v>15</v>
      </c>
      <c r="I471" s="8" t="s">
        <v>15</v>
      </c>
      <c r="J471" s="43"/>
      <c r="K471" s="55"/>
      <c r="L471" s="14" t="s">
        <v>14</v>
      </c>
      <c r="M471" s="8">
        <v>20</v>
      </c>
      <c r="N471" s="34">
        <v>1.6</v>
      </c>
      <c r="O471" s="34">
        <v>0.2</v>
      </c>
      <c r="P471" s="34">
        <v>10</v>
      </c>
      <c r="Q471" s="34">
        <v>48</v>
      </c>
      <c r="R471" s="34" t="s">
        <v>15</v>
      </c>
      <c r="S471" s="8" t="s">
        <v>15</v>
      </c>
      <c r="T471" s="48"/>
    </row>
    <row r="472" spans="1:20" ht="18.75">
      <c r="A472" s="56"/>
      <c r="B472" s="9" t="s">
        <v>17</v>
      </c>
      <c r="C472" s="10">
        <f aca="true" t="shared" si="168" ref="C472:H472">SUM(C465:C471)</f>
        <v>530</v>
      </c>
      <c r="D472" s="35">
        <f t="shared" si="168"/>
        <v>14.79</v>
      </c>
      <c r="E472" s="35">
        <f t="shared" si="168"/>
        <v>10.329999999999998</v>
      </c>
      <c r="F472" s="35">
        <f t="shared" si="168"/>
        <v>65.5</v>
      </c>
      <c r="G472" s="35">
        <f t="shared" si="168"/>
        <v>394.90000000000003</v>
      </c>
      <c r="H472" s="35">
        <f t="shared" si="168"/>
        <v>23.64</v>
      </c>
      <c r="I472" s="8" t="s">
        <v>15</v>
      </c>
      <c r="J472" s="44"/>
      <c r="K472" s="56"/>
      <c r="L472" s="9" t="s">
        <v>17</v>
      </c>
      <c r="M472" s="10">
        <f aca="true" t="shared" si="169" ref="M472:R472">SUM(M465:M471)</f>
        <v>670</v>
      </c>
      <c r="N472" s="35">
        <f t="shared" si="169"/>
        <v>19.860000000000003</v>
      </c>
      <c r="O472" s="35">
        <f t="shared" si="169"/>
        <v>13.38</v>
      </c>
      <c r="P472" s="35">
        <f t="shared" si="169"/>
        <v>80.3</v>
      </c>
      <c r="Q472" s="35">
        <f t="shared" si="169"/>
        <v>519.44</v>
      </c>
      <c r="R472" s="35">
        <f t="shared" si="169"/>
        <v>26.85</v>
      </c>
      <c r="S472" s="8" t="s">
        <v>15</v>
      </c>
      <c r="T472" s="48"/>
    </row>
    <row r="473" spans="1:20" ht="37.5">
      <c r="A473" s="54" t="s">
        <v>24</v>
      </c>
      <c r="B473" s="14" t="s">
        <v>155</v>
      </c>
      <c r="C473" s="8">
        <v>150</v>
      </c>
      <c r="D473" s="34">
        <v>4.2</v>
      </c>
      <c r="E473" s="34">
        <v>4.8</v>
      </c>
      <c r="F473" s="34">
        <v>6</v>
      </c>
      <c r="G473" s="34">
        <v>84.2</v>
      </c>
      <c r="H473" s="34">
        <v>1.2</v>
      </c>
      <c r="I473" s="8">
        <v>420</v>
      </c>
      <c r="J473" s="42"/>
      <c r="K473" s="54" t="s">
        <v>24</v>
      </c>
      <c r="L473" s="14" t="s">
        <v>155</v>
      </c>
      <c r="M473" s="8">
        <v>180</v>
      </c>
      <c r="N473" s="34">
        <v>5</v>
      </c>
      <c r="O473" s="34">
        <v>5.7</v>
      </c>
      <c r="P473" s="34">
        <v>7.2</v>
      </c>
      <c r="Q473" s="34">
        <v>101</v>
      </c>
      <c r="R473" s="34">
        <v>1.2</v>
      </c>
      <c r="S473" s="8">
        <v>420</v>
      </c>
      <c r="T473" s="48"/>
    </row>
    <row r="474" spans="1:20" ht="18.75">
      <c r="A474" s="55"/>
      <c r="B474" s="7" t="s">
        <v>137</v>
      </c>
      <c r="C474" s="8">
        <v>30</v>
      </c>
      <c r="D474" s="34">
        <v>2</v>
      </c>
      <c r="E474" s="34">
        <v>4.2</v>
      </c>
      <c r="F474" s="34">
        <v>21</v>
      </c>
      <c r="G474" s="34">
        <v>131</v>
      </c>
      <c r="H474" s="34" t="s">
        <v>15</v>
      </c>
      <c r="I474" s="8" t="s">
        <v>15</v>
      </c>
      <c r="J474" s="43"/>
      <c r="K474" s="55"/>
      <c r="L474" s="7" t="s">
        <v>206</v>
      </c>
      <c r="M474" s="8">
        <v>30</v>
      </c>
      <c r="N474" s="34">
        <v>2</v>
      </c>
      <c r="O474" s="34">
        <v>4.2</v>
      </c>
      <c r="P474" s="34">
        <v>21</v>
      </c>
      <c r="Q474" s="34">
        <v>131</v>
      </c>
      <c r="R474" s="34" t="s">
        <v>15</v>
      </c>
      <c r="S474" s="8" t="s">
        <v>15</v>
      </c>
      <c r="T474" s="48"/>
    </row>
    <row r="475" spans="1:20" ht="18.75">
      <c r="A475" s="56"/>
      <c r="B475" s="9" t="s">
        <v>17</v>
      </c>
      <c r="C475" s="10">
        <f aca="true" t="shared" si="170" ref="C475:H475">SUM(C473:C474)</f>
        <v>180</v>
      </c>
      <c r="D475" s="35">
        <f t="shared" si="170"/>
        <v>6.2</v>
      </c>
      <c r="E475" s="35">
        <f t="shared" si="170"/>
        <v>9</v>
      </c>
      <c r="F475" s="35">
        <f t="shared" si="170"/>
        <v>27</v>
      </c>
      <c r="G475" s="35">
        <f t="shared" si="170"/>
        <v>215.2</v>
      </c>
      <c r="H475" s="35">
        <f t="shared" si="170"/>
        <v>1.2</v>
      </c>
      <c r="I475" s="8" t="s">
        <v>15</v>
      </c>
      <c r="J475" s="44"/>
      <c r="K475" s="56"/>
      <c r="L475" s="9" t="s">
        <v>17</v>
      </c>
      <c r="M475" s="10">
        <f aca="true" t="shared" si="171" ref="M475:R475">SUM(M473:M474)</f>
        <v>210</v>
      </c>
      <c r="N475" s="35">
        <f t="shared" si="171"/>
        <v>7</v>
      </c>
      <c r="O475" s="35">
        <f t="shared" si="171"/>
        <v>9.9</v>
      </c>
      <c r="P475" s="35">
        <f t="shared" si="171"/>
        <v>28.2</v>
      </c>
      <c r="Q475" s="35">
        <f t="shared" si="171"/>
        <v>232</v>
      </c>
      <c r="R475" s="35">
        <f t="shared" si="171"/>
        <v>1.2</v>
      </c>
      <c r="S475" s="8" t="s">
        <v>15</v>
      </c>
      <c r="T475" s="48"/>
    </row>
    <row r="476" spans="1:20" ht="56.25">
      <c r="A476" s="54" t="s">
        <v>26</v>
      </c>
      <c r="B476" s="14" t="s">
        <v>225</v>
      </c>
      <c r="C476" s="8">
        <v>30</v>
      </c>
      <c r="D476" s="34">
        <v>0.4</v>
      </c>
      <c r="E476" s="34">
        <v>1.5</v>
      </c>
      <c r="F476" s="34">
        <v>2.6</v>
      </c>
      <c r="G476" s="34">
        <v>25.8</v>
      </c>
      <c r="H476" s="34">
        <v>10.4</v>
      </c>
      <c r="I476" s="8">
        <v>21</v>
      </c>
      <c r="J476" s="42"/>
      <c r="K476" s="54" t="s">
        <v>26</v>
      </c>
      <c r="L476" s="14" t="s">
        <v>225</v>
      </c>
      <c r="M476" s="8">
        <v>50</v>
      </c>
      <c r="N476" s="34">
        <v>0.7</v>
      </c>
      <c r="O476" s="34">
        <v>2.5</v>
      </c>
      <c r="P476" s="34">
        <v>4.3</v>
      </c>
      <c r="Q476" s="34">
        <v>42.95</v>
      </c>
      <c r="R476" s="34">
        <v>17.4</v>
      </c>
      <c r="S476" s="8">
        <v>21</v>
      </c>
      <c r="T476" s="48"/>
    </row>
    <row r="477" spans="1:20" ht="18.75">
      <c r="A477" s="55"/>
      <c r="B477" s="14" t="s">
        <v>156</v>
      </c>
      <c r="C477" s="8">
        <v>60</v>
      </c>
      <c r="D477" s="34">
        <v>11.2</v>
      </c>
      <c r="E477" s="34">
        <v>2.5</v>
      </c>
      <c r="F477" s="34">
        <v>9.4</v>
      </c>
      <c r="G477" s="34">
        <v>105.8</v>
      </c>
      <c r="H477" s="34" t="s">
        <v>15</v>
      </c>
      <c r="I477" s="8">
        <v>322</v>
      </c>
      <c r="J477" s="43"/>
      <c r="K477" s="55"/>
      <c r="L477" s="14" t="s">
        <v>156</v>
      </c>
      <c r="M477" s="8">
        <v>70</v>
      </c>
      <c r="N477" s="34">
        <v>13.1</v>
      </c>
      <c r="O477" s="34">
        <v>2.9</v>
      </c>
      <c r="P477" s="34">
        <v>11</v>
      </c>
      <c r="Q477" s="34">
        <v>123.4</v>
      </c>
      <c r="R477" s="34" t="s">
        <v>15</v>
      </c>
      <c r="S477" s="8">
        <v>322</v>
      </c>
      <c r="T477" s="48"/>
    </row>
    <row r="478" spans="1:20" ht="37.5">
      <c r="A478" s="55"/>
      <c r="B478" s="14" t="s">
        <v>157</v>
      </c>
      <c r="C478" s="8">
        <v>110</v>
      </c>
      <c r="D478" s="34">
        <v>5.5</v>
      </c>
      <c r="E478" s="34">
        <v>3.9</v>
      </c>
      <c r="F478" s="34">
        <v>23.9</v>
      </c>
      <c r="G478" s="34">
        <v>155.2</v>
      </c>
      <c r="H478" s="34">
        <v>0</v>
      </c>
      <c r="I478" s="8">
        <v>330</v>
      </c>
      <c r="J478" s="43"/>
      <c r="K478" s="55"/>
      <c r="L478" s="14" t="s">
        <v>157</v>
      </c>
      <c r="M478" s="8">
        <v>130</v>
      </c>
      <c r="N478" s="34">
        <v>7.5</v>
      </c>
      <c r="O478" s="34">
        <v>5.3</v>
      </c>
      <c r="P478" s="34">
        <v>33.5</v>
      </c>
      <c r="Q478" s="34">
        <v>211.25</v>
      </c>
      <c r="R478" s="34" t="s">
        <v>15</v>
      </c>
      <c r="S478" s="8">
        <v>330</v>
      </c>
      <c r="T478" s="48"/>
    </row>
    <row r="479" spans="1:20" ht="37.5">
      <c r="A479" s="55"/>
      <c r="B479" s="14" t="s">
        <v>141</v>
      </c>
      <c r="C479" s="8">
        <v>150</v>
      </c>
      <c r="D479" s="34">
        <v>0.1</v>
      </c>
      <c r="E479" s="34">
        <v>0.01</v>
      </c>
      <c r="F479" s="34">
        <v>12.2</v>
      </c>
      <c r="G479" s="34">
        <v>49.5</v>
      </c>
      <c r="H479" s="34">
        <v>2.8</v>
      </c>
      <c r="I479" s="8">
        <v>412</v>
      </c>
      <c r="J479" s="43"/>
      <c r="K479" s="55"/>
      <c r="L479" s="14" t="s">
        <v>141</v>
      </c>
      <c r="M479" s="8">
        <v>180</v>
      </c>
      <c r="N479" s="34">
        <v>0.12</v>
      </c>
      <c r="O479" s="34">
        <v>0.02</v>
      </c>
      <c r="P479" s="34">
        <v>12.2</v>
      </c>
      <c r="Q479" s="34">
        <v>49.5</v>
      </c>
      <c r="R479" s="34">
        <v>2.8</v>
      </c>
      <c r="S479" s="8">
        <v>412</v>
      </c>
      <c r="T479" s="48"/>
    </row>
    <row r="480" spans="1:20" ht="18.75">
      <c r="A480" s="55"/>
      <c r="B480" s="14" t="s">
        <v>23</v>
      </c>
      <c r="C480" s="8">
        <v>30</v>
      </c>
      <c r="D480" s="34">
        <v>1.98</v>
      </c>
      <c r="E480" s="34">
        <v>0.36</v>
      </c>
      <c r="F480" s="34">
        <v>10.2</v>
      </c>
      <c r="G480" s="34">
        <v>51.2</v>
      </c>
      <c r="H480" s="34" t="s">
        <v>15</v>
      </c>
      <c r="I480" s="8" t="s">
        <v>15</v>
      </c>
      <c r="J480" s="43"/>
      <c r="K480" s="55"/>
      <c r="L480" s="14" t="s">
        <v>23</v>
      </c>
      <c r="M480" s="8">
        <v>40</v>
      </c>
      <c r="N480" s="34">
        <v>2.64</v>
      </c>
      <c r="O480" s="34">
        <v>0.48</v>
      </c>
      <c r="P480" s="34">
        <v>13.6</v>
      </c>
      <c r="Q480" s="34">
        <v>68.2</v>
      </c>
      <c r="R480" s="34" t="s">
        <v>15</v>
      </c>
      <c r="S480" s="8" t="s">
        <v>15</v>
      </c>
      <c r="T480" s="48"/>
    </row>
    <row r="481" spans="1:20" ht="18.75">
      <c r="A481" s="56"/>
      <c r="B481" s="11" t="s">
        <v>17</v>
      </c>
      <c r="C481" s="10">
        <f aca="true" t="shared" si="172" ref="C481:H481">SUM(C476:C480)</f>
        <v>380</v>
      </c>
      <c r="D481" s="35">
        <f t="shared" si="172"/>
        <v>19.180000000000003</v>
      </c>
      <c r="E481" s="35">
        <f t="shared" si="172"/>
        <v>8.27</v>
      </c>
      <c r="F481" s="35">
        <f t="shared" si="172"/>
        <v>58.3</v>
      </c>
      <c r="G481" s="35">
        <f t="shared" si="172"/>
        <v>387.49999999999994</v>
      </c>
      <c r="H481" s="35">
        <f t="shared" si="172"/>
        <v>13.2</v>
      </c>
      <c r="I481" s="8" t="s">
        <v>15</v>
      </c>
      <c r="J481" s="44"/>
      <c r="K481" s="56"/>
      <c r="L481" s="11" t="s">
        <v>17</v>
      </c>
      <c r="M481" s="10">
        <f aca="true" t="shared" si="173" ref="M481:R481">SUM(M476:M480)</f>
        <v>470</v>
      </c>
      <c r="N481" s="35">
        <f t="shared" si="173"/>
        <v>24.06</v>
      </c>
      <c r="O481" s="35">
        <f t="shared" si="173"/>
        <v>11.2</v>
      </c>
      <c r="P481" s="35">
        <f t="shared" si="173"/>
        <v>74.6</v>
      </c>
      <c r="Q481" s="35">
        <f t="shared" si="173"/>
        <v>495.3</v>
      </c>
      <c r="R481" s="35">
        <f t="shared" si="173"/>
        <v>20.2</v>
      </c>
      <c r="S481" s="8" t="s">
        <v>15</v>
      </c>
      <c r="T481" s="48"/>
    </row>
    <row r="482" spans="1:20" ht="18.75" customHeight="1">
      <c r="A482" s="57" t="s">
        <v>151</v>
      </c>
      <c r="B482" s="58"/>
      <c r="C482" s="10">
        <f aca="true" t="shared" si="174" ref="C482:H482">C481+C475+C472+C464+C461</f>
        <v>1635</v>
      </c>
      <c r="D482" s="35">
        <f t="shared" si="174"/>
        <v>50.07</v>
      </c>
      <c r="E482" s="35">
        <f t="shared" si="174"/>
        <v>37.5</v>
      </c>
      <c r="F482" s="35">
        <f t="shared" si="174"/>
        <v>228.44000000000003</v>
      </c>
      <c r="G482" s="35">
        <f t="shared" si="174"/>
        <v>1440.5</v>
      </c>
      <c r="H482" s="35">
        <f t="shared" si="174"/>
        <v>51.54</v>
      </c>
      <c r="I482" s="8" t="s">
        <v>15</v>
      </c>
      <c r="J482" s="45"/>
      <c r="K482" s="57" t="s">
        <v>151</v>
      </c>
      <c r="L482" s="58"/>
      <c r="M482" s="10">
        <f aca="true" t="shared" si="175" ref="M482:R482">M481+M475+M472+M464+M461</f>
        <v>1980</v>
      </c>
      <c r="N482" s="35">
        <f t="shared" si="175"/>
        <v>61.980000000000004</v>
      </c>
      <c r="O482" s="35">
        <f t="shared" si="175"/>
        <v>49.02</v>
      </c>
      <c r="P482" s="35">
        <f t="shared" si="175"/>
        <v>268.53</v>
      </c>
      <c r="Q482" s="35">
        <f t="shared" si="175"/>
        <v>1788.14</v>
      </c>
      <c r="R482" s="35">
        <f t="shared" si="175"/>
        <v>62.2</v>
      </c>
      <c r="S482" s="8" t="s">
        <v>15</v>
      </c>
      <c r="T482" s="48"/>
    </row>
  </sheetData>
  <sheetProtection/>
  <autoFilter ref="A1:T482"/>
  <mergeCells count="540">
    <mergeCell ref="A2:B2"/>
    <mergeCell ref="C2:D2"/>
    <mergeCell ref="K2:L2"/>
    <mergeCell ref="M2:N2"/>
    <mergeCell ref="A5:A8"/>
    <mergeCell ref="B5:B8"/>
    <mergeCell ref="R5:R8"/>
    <mergeCell ref="S5:S8"/>
    <mergeCell ref="D7:D8"/>
    <mergeCell ref="E7:E8"/>
    <mergeCell ref="F7:F8"/>
    <mergeCell ref="N7:N8"/>
    <mergeCell ref="L5:L8"/>
    <mergeCell ref="M5:M8"/>
    <mergeCell ref="N5:P6"/>
    <mergeCell ref="Q5:Q8"/>
    <mergeCell ref="O7:O8"/>
    <mergeCell ref="P7:P8"/>
    <mergeCell ref="I5:I8"/>
    <mergeCell ref="K5:K8"/>
    <mergeCell ref="A9:A12"/>
    <mergeCell ref="K9:K12"/>
    <mergeCell ref="C5:C8"/>
    <mergeCell ref="D5:F6"/>
    <mergeCell ref="G5:G8"/>
    <mergeCell ref="H5:H8"/>
    <mergeCell ref="A13:A14"/>
    <mergeCell ref="K13:K14"/>
    <mergeCell ref="A15:A21"/>
    <mergeCell ref="K15:K21"/>
    <mergeCell ref="C36:C39"/>
    <mergeCell ref="D36:F37"/>
    <mergeCell ref="G36:G39"/>
    <mergeCell ref="H36:H39"/>
    <mergeCell ref="A22:A24"/>
    <mergeCell ref="K22:K24"/>
    <mergeCell ref="A25:A29"/>
    <mergeCell ref="K25:K29"/>
    <mergeCell ref="A30:B30"/>
    <mergeCell ref="K30:L30"/>
    <mergeCell ref="L36:L39"/>
    <mergeCell ref="M36:M39"/>
    <mergeCell ref="N36:P37"/>
    <mergeCell ref="Q36:Q39"/>
    <mergeCell ref="A33:B33"/>
    <mergeCell ref="C33:D33"/>
    <mergeCell ref="K33:L33"/>
    <mergeCell ref="M33:N33"/>
    <mergeCell ref="A36:A39"/>
    <mergeCell ref="B36:B39"/>
    <mergeCell ref="R36:R39"/>
    <mergeCell ref="S36:S39"/>
    <mergeCell ref="D38:D39"/>
    <mergeCell ref="E38:E39"/>
    <mergeCell ref="F38:F39"/>
    <mergeCell ref="N38:N39"/>
    <mergeCell ref="O38:O39"/>
    <mergeCell ref="P38:P39"/>
    <mergeCell ref="I36:I39"/>
    <mergeCell ref="K36:K39"/>
    <mergeCell ref="A40:A43"/>
    <mergeCell ref="K40:K43"/>
    <mergeCell ref="A44:A45"/>
    <mergeCell ref="K44:K45"/>
    <mergeCell ref="A46:A53"/>
    <mergeCell ref="K46:K53"/>
    <mergeCell ref="C69:C72"/>
    <mergeCell ref="D69:F70"/>
    <mergeCell ref="G69:G72"/>
    <mergeCell ref="H69:H72"/>
    <mergeCell ref="A54:A56"/>
    <mergeCell ref="K54:K56"/>
    <mergeCell ref="A57:A62"/>
    <mergeCell ref="K57:K62"/>
    <mergeCell ref="A63:B63"/>
    <mergeCell ref="K63:L63"/>
    <mergeCell ref="L69:L72"/>
    <mergeCell ref="M69:M72"/>
    <mergeCell ref="N69:P70"/>
    <mergeCell ref="Q69:Q72"/>
    <mergeCell ref="A66:B66"/>
    <mergeCell ref="C66:D66"/>
    <mergeCell ref="K66:L66"/>
    <mergeCell ref="M66:N66"/>
    <mergeCell ref="A69:A72"/>
    <mergeCell ref="B69:B72"/>
    <mergeCell ref="R69:R72"/>
    <mergeCell ref="S69:S72"/>
    <mergeCell ref="D71:D72"/>
    <mergeCell ref="E71:E72"/>
    <mergeCell ref="F71:F72"/>
    <mergeCell ref="N71:N72"/>
    <mergeCell ref="O71:O72"/>
    <mergeCell ref="P71:P72"/>
    <mergeCell ref="I69:I72"/>
    <mergeCell ref="K69:K72"/>
    <mergeCell ref="A73:A77"/>
    <mergeCell ref="K73:K77"/>
    <mergeCell ref="A78:A80"/>
    <mergeCell ref="K78:K80"/>
    <mergeCell ref="A81:A88"/>
    <mergeCell ref="K81:K88"/>
    <mergeCell ref="C103:C106"/>
    <mergeCell ref="D103:F104"/>
    <mergeCell ref="G103:G106"/>
    <mergeCell ref="H103:H106"/>
    <mergeCell ref="A89:A91"/>
    <mergeCell ref="K89:K91"/>
    <mergeCell ref="A92:A96"/>
    <mergeCell ref="K92:K96"/>
    <mergeCell ref="A97:B97"/>
    <mergeCell ref="K97:L97"/>
    <mergeCell ref="L103:L106"/>
    <mergeCell ref="M103:M106"/>
    <mergeCell ref="N103:P104"/>
    <mergeCell ref="Q103:Q106"/>
    <mergeCell ref="A100:B100"/>
    <mergeCell ref="C100:D100"/>
    <mergeCell ref="K100:L100"/>
    <mergeCell ref="M100:N100"/>
    <mergeCell ref="A103:A106"/>
    <mergeCell ref="B103:B106"/>
    <mergeCell ref="R103:R106"/>
    <mergeCell ref="S103:S106"/>
    <mergeCell ref="D105:D106"/>
    <mergeCell ref="E105:E106"/>
    <mergeCell ref="F105:F106"/>
    <mergeCell ref="N105:N106"/>
    <mergeCell ref="O105:O106"/>
    <mergeCell ref="P105:P106"/>
    <mergeCell ref="I103:I106"/>
    <mergeCell ref="K103:K106"/>
    <mergeCell ref="A107:A110"/>
    <mergeCell ref="K107:K110"/>
    <mergeCell ref="A111:A112"/>
    <mergeCell ref="K111:K112"/>
    <mergeCell ref="A113:A119"/>
    <mergeCell ref="K113:K119"/>
    <mergeCell ref="C134:C137"/>
    <mergeCell ref="D134:F135"/>
    <mergeCell ref="G134:G137"/>
    <mergeCell ref="H134:H137"/>
    <mergeCell ref="A120:A122"/>
    <mergeCell ref="K120:K122"/>
    <mergeCell ref="A123:A127"/>
    <mergeCell ref="K123:K127"/>
    <mergeCell ref="A128:B128"/>
    <mergeCell ref="K128:L128"/>
    <mergeCell ref="L134:L137"/>
    <mergeCell ref="M134:M137"/>
    <mergeCell ref="N134:P135"/>
    <mergeCell ref="Q134:Q137"/>
    <mergeCell ref="A131:B131"/>
    <mergeCell ref="C131:D131"/>
    <mergeCell ref="K131:L131"/>
    <mergeCell ref="M131:N131"/>
    <mergeCell ref="A134:A137"/>
    <mergeCell ref="B134:B137"/>
    <mergeCell ref="R134:R137"/>
    <mergeCell ref="S134:S137"/>
    <mergeCell ref="D136:D137"/>
    <mergeCell ref="E136:E137"/>
    <mergeCell ref="F136:F137"/>
    <mergeCell ref="N136:N137"/>
    <mergeCell ref="O136:O137"/>
    <mergeCell ref="P136:P137"/>
    <mergeCell ref="I134:I137"/>
    <mergeCell ref="K134:K137"/>
    <mergeCell ref="A138:A142"/>
    <mergeCell ref="K138:K142"/>
    <mergeCell ref="A143:A145"/>
    <mergeCell ref="K143:K145"/>
    <mergeCell ref="A146:A152"/>
    <mergeCell ref="K146:K152"/>
    <mergeCell ref="C167:C170"/>
    <mergeCell ref="D167:F168"/>
    <mergeCell ref="G167:G170"/>
    <mergeCell ref="H167:H170"/>
    <mergeCell ref="A153:A155"/>
    <mergeCell ref="K153:K155"/>
    <mergeCell ref="A156:A160"/>
    <mergeCell ref="K156:K160"/>
    <mergeCell ref="A161:B161"/>
    <mergeCell ref="K161:L161"/>
    <mergeCell ref="L167:L170"/>
    <mergeCell ref="M167:M170"/>
    <mergeCell ref="N167:P168"/>
    <mergeCell ref="Q167:Q170"/>
    <mergeCell ref="A164:B164"/>
    <mergeCell ref="C164:D164"/>
    <mergeCell ref="K164:L164"/>
    <mergeCell ref="M164:N164"/>
    <mergeCell ref="A167:A170"/>
    <mergeCell ref="B167:B170"/>
    <mergeCell ref="R167:R170"/>
    <mergeCell ref="S167:S170"/>
    <mergeCell ref="D169:D170"/>
    <mergeCell ref="E169:E170"/>
    <mergeCell ref="F169:F170"/>
    <mergeCell ref="N169:N170"/>
    <mergeCell ref="O169:O170"/>
    <mergeCell ref="P169:P170"/>
    <mergeCell ref="I167:I170"/>
    <mergeCell ref="K167:K170"/>
    <mergeCell ref="A171:A174"/>
    <mergeCell ref="K171:K174"/>
    <mergeCell ref="A175:A176"/>
    <mergeCell ref="K175:K176"/>
    <mergeCell ref="A177:A183"/>
    <mergeCell ref="K177:K183"/>
    <mergeCell ref="C198:C201"/>
    <mergeCell ref="D198:F199"/>
    <mergeCell ref="G198:G201"/>
    <mergeCell ref="H198:H201"/>
    <mergeCell ref="A184:A186"/>
    <mergeCell ref="K184:K186"/>
    <mergeCell ref="A187:A191"/>
    <mergeCell ref="K187:K191"/>
    <mergeCell ref="A192:B192"/>
    <mergeCell ref="K192:L192"/>
    <mergeCell ref="L198:L201"/>
    <mergeCell ref="M198:M201"/>
    <mergeCell ref="N198:P199"/>
    <mergeCell ref="Q198:Q201"/>
    <mergeCell ref="A195:B195"/>
    <mergeCell ref="C195:D195"/>
    <mergeCell ref="K195:L195"/>
    <mergeCell ref="M195:N195"/>
    <mergeCell ref="A198:A201"/>
    <mergeCell ref="B198:B201"/>
    <mergeCell ref="R198:R201"/>
    <mergeCell ref="S198:S201"/>
    <mergeCell ref="D200:D201"/>
    <mergeCell ref="E200:E201"/>
    <mergeCell ref="F200:F201"/>
    <mergeCell ref="N200:N201"/>
    <mergeCell ref="O200:O201"/>
    <mergeCell ref="P200:P201"/>
    <mergeCell ref="I198:I201"/>
    <mergeCell ref="K198:K201"/>
    <mergeCell ref="A202:A205"/>
    <mergeCell ref="K202:K205"/>
    <mergeCell ref="A206:A208"/>
    <mergeCell ref="K206:K208"/>
    <mergeCell ref="A209:A216"/>
    <mergeCell ref="K209:K216"/>
    <mergeCell ref="C232:C235"/>
    <mergeCell ref="D232:F233"/>
    <mergeCell ref="G232:G235"/>
    <mergeCell ref="H232:H235"/>
    <mergeCell ref="A217:A219"/>
    <mergeCell ref="K217:K219"/>
    <mergeCell ref="A220:A225"/>
    <mergeCell ref="K220:K225"/>
    <mergeCell ref="A226:B226"/>
    <mergeCell ref="K226:L226"/>
    <mergeCell ref="L232:L235"/>
    <mergeCell ref="M232:M235"/>
    <mergeCell ref="N232:P233"/>
    <mergeCell ref="Q232:Q235"/>
    <mergeCell ref="A229:B229"/>
    <mergeCell ref="C229:D229"/>
    <mergeCell ref="K229:L229"/>
    <mergeCell ref="M229:N229"/>
    <mergeCell ref="A232:A235"/>
    <mergeCell ref="B232:B235"/>
    <mergeCell ref="R232:R235"/>
    <mergeCell ref="S232:S235"/>
    <mergeCell ref="D234:D235"/>
    <mergeCell ref="E234:E235"/>
    <mergeCell ref="F234:F235"/>
    <mergeCell ref="N234:N235"/>
    <mergeCell ref="O234:O235"/>
    <mergeCell ref="P234:P235"/>
    <mergeCell ref="I232:I235"/>
    <mergeCell ref="K232:K235"/>
    <mergeCell ref="A236:A240"/>
    <mergeCell ref="K236:K240"/>
    <mergeCell ref="A241:A243"/>
    <mergeCell ref="K241:K243"/>
    <mergeCell ref="A244:A251"/>
    <mergeCell ref="K244:K251"/>
    <mergeCell ref="C266:C269"/>
    <mergeCell ref="D266:F267"/>
    <mergeCell ref="G266:G269"/>
    <mergeCell ref="H266:H269"/>
    <mergeCell ref="A252:A254"/>
    <mergeCell ref="K252:K254"/>
    <mergeCell ref="A255:A259"/>
    <mergeCell ref="K255:K259"/>
    <mergeCell ref="A260:B260"/>
    <mergeCell ref="K260:L260"/>
    <mergeCell ref="L266:L269"/>
    <mergeCell ref="M266:M269"/>
    <mergeCell ref="N266:P267"/>
    <mergeCell ref="Q266:Q269"/>
    <mergeCell ref="A263:B263"/>
    <mergeCell ref="C263:D263"/>
    <mergeCell ref="K263:L263"/>
    <mergeCell ref="M263:N263"/>
    <mergeCell ref="A266:A269"/>
    <mergeCell ref="B266:B269"/>
    <mergeCell ref="R266:R269"/>
    <mergeCell ref="S266:S269"/>
    <mergeCell ref="D268:D269"/>
    <mergeCell ref="E268:E269"/>
    <mergeCell ref="F268:F269"/>
    <mergeCell ref="N268:N269"/>
    <mergeCell ref="O268:O269"/>
    <mergeCell ref="P268:P269"/>
    <mergeCell ref="I266:I269"/>
    <mergeCell ref="K266:K269"/>
    <mergeCell ref="A270:A273"/>
    <mergeCell ref="K270:K273"/>
    <mergeCell ref="A274:A275"/>
    <mergeCell ref="K274:K275"/>
    <mergeCell ref="A276:A281"/>
    <mergeCell ref="K276:K281"/>
    <mergeCell ref="C296:C299"/>
    <mergeCell ref="D296:F297"/>
    <mergeCell ref="G296:G299"/>
    <mergeCell ref="H296:H299"/>
    <mergeCell ref="A282:A284"/>
    <mergeCell ref="K282:K284"/>
    <mergeCell ref="A285:A289"/>
    <mergeCell ref="K285:K289"/>
    <mergeCell ref="A290:B290"/>
    <mergeCell ref="K290:L290"/>
    <mergeCell ref="L296:L299"/>
    <mergeCell ref="M296:M299"/>
    <mergeCell ref="N296:P297"/>
    <mergeCell ref="Q296:Q299"/>
    <mergeCell ref="A293:B293"/>
    <mergeCell ref="C293:D293"/>
    <mergeCell ref="K293:L293"/>
    <mergeCell ref="M293:N293"/>
    <mergeCell ref="A296:A299"/>
    <mergeCell ref="B296:B299"/>
    <mergeCell ref="R296:R299"/>
    <mergeCell ref="S296:S299"/>
    <mergeCell ref="D298:D299"/>
    <mergeCell ref="E298:E299"/>
    <mergeCell ref="F298:F299"/>
    <mergeCell ref="N298:N299"/>
    <mergeCell ref="O298:O299"/>
    <mergeCell ref="P298:P299"/>
    <mergeCell ref="I296:I299"/>
    <mergeCell ref="K296:K299"/>
    <mergeCell ref="A300:A304"/>
    <mergeCell ref="K300:K304"/>
    <mergeCell ref="A305:A306"/>
    <mergeCell ref="K305:K306"/>
    <mergeCell ref="A307:A314"/>
    <mergeCell ref="K307:K314"/>
    <mergeCell ref="C327:C330"/>
    <mergeCell ref="D327:F328"/>
    <mergeCell ref="G327:G330"/>
    <mergeCell ref="H327:H330"/>
    <mergeCell ref="A315:A317"/>
    <mergeCell ref="K315:K317"/>
    <mergeCell ref="A318:A320"/>
    <mergeCell ref="K318:K320"/>
    <mergeCell ref="A321:B321"/>
    <mergeCell ref="K321:L321"/>
    <mergeCell ref="L327:L330"/>
    <mergeCell ref="M327:M330"/>
    <mergeCell ref="N327:P328"/>
    <mergeCell ref="Q327:Q330"/>
    <mergeCell ref="A324:B324"/>
    <mergeCell ref="C324:D324"/>
    <mergeCell ref="K324:L324"/>
    <mergeCell ref="M324:N324"/>
    <mergeCell ref="A327:A330"/>
    <mergeCell ref="B327:B330"/>
    <mergeCell ref="R327:R330"/>
    <mergeCell ref="S327:S330"/>
    <mergeCell ref="D329:D330"/>
    <mergeCell ref="E329:E330"/>
    <mergeCell ref="F329:F330"/>
    <mergeCell ref="N329:N330"/>
    <mergeCell ref="O329:O330"/>
    <mergeCell ref="P329:P330"/>
    <mergeCell ref="I327:I330"/>
    <mergeCell ref="K327:K330"/>
    <mergeCell ref="A331:A335"/>
    <mergeCell ref="K331:K335"/>
    <mergeCell ref="A336:A338"/>
    <mergeCell ref="K336:K338"/>
    <mergeCell ref="A339:A345"/>
    <mergeCell ref="K339:K345"/>
    <mergeCell ref="C359:C362"/>
    <mergeCell ref="D359:F360"/>
    <mergeCell ref="G359:G362"/>
    <mergeCell ref="H359:H362"/>
    <mergeCell ref="A346:A348"/>
    <mergeCell ref="K346:K348"/>
    <mergeCell ref="A349:A352"/>
    <mergeCell ref="K349:K352"/>
    <mergeCell ref="A353:B353"/>
    <mergeCell ref="K353:L353"/>
    <mergeCell ref="L359:L362"/>
    <mergeCell ref="M359:M362"/>
    <mergeCell ref="N359:P360"/>
    <mergeCell ref="Q359:Q362"/>
    <mergeCell ref="A356:B356"/>
    <mergeCell ref="C356:D356"/>
    <mergeCell ref="K356:L356"/>
    <mergeCell ref="M356:N356"/>
    <mergeCell ref="A359:A362"/>
    <mergeCell ref="B359:B362"/>
    <mergeCell ref="R359:R362"/>
    <mergeCell ref="S359:S362"/>
    <mergeCell ref="D361:D362"/>
    <mergeCell ref="E361:E362"/>
    <mergeCell ref="F361:F362"/>
    <mergeCell ref="N361:N362"/>
    <mergeCell ref="O361:O362"/>
    <mergeCell ref="P361:P362"/>
    <mergeCell ref="I359:I362"/>
    <mergeCell ref="K359:K362"/>
    <mergeCell ref="A363:A366"/>
    <mergeCell ref="K363:K366"/>
    <mergeCell ref="A367:A368"/>
    <mergeCell ref="K367:K368"/>
    <mergeCell ref="A369:A375"/>
    <mergeCell ref="K369:K375"/>
    <mergeCell ref="C388:C391"/>
    <mergeCell ref="D388:F389"/>
    <mergeCell ref="G388:G391"/>
    <mergeCell ref="H388:H391"/>
    <mergeCell ref="A376:A378"/>
    <mergeCell ref="K376:K378"/>
    <mergeCell ref="A379:A381"/>
    <mergeCell ref="K379:K381"/>
    <mergeCell ref="A382:B382"/>
    <mergeCell ref="K382:L382"/>
    <mergeCell ref="L388:L391"/>
    <mergeCell ref="M388:M391"/>
    <mergeCell ref="N388:P389"/>
    <mergeCell ref="Q388:Q391"/>
    <mergeCell ref="A385:B385"/>
    <mergeCell ref="C385:D385"/>
    <mergeCell ref="K385:L385"/>
    <mergeCell ref="M385:N385"/>
    <mergeCell ref="A388:A391"/>
    <mergeCell ref="B388:B391"/>
    <mergeCell ref="R388:R391"/>
    <mergeCell ref="S388:S391"/>
    <mergeCell ref="D390:D391"/>
    <mergeCell ref="E390:E391"/>
    <mergeCell ref="F390:F391"/>
    <mergeCell ref="N390:N391"/>
    <mergeCell ref="O390:O391"/>
    <mergeCell ref="P390:P391"/>
    <mergeCell ref="I388:I391"/>
    <mergeCell ref="K388:K391"/>
    <mergeCell ref="A392:A396"/>
    <mergeCell ref="K392:K396"/>
    <mergeCell ref="A397:A398"/>
    <mergeCell ref="K397:K398"/>
    <mergeCell ref="A399:A405"/>
    <mergeCell ref="K399:K405"/>
    <mergeCell ref="C422:C425"/>
    <mergeCell ref="D422:F423"/>
    <mergeCell ref="G422:G425"/>
    <mergeCell ref="H422:H425"/>
    <mergeCell ref="A406:A408"/>
    <mergeCell ref="K406:K408"/>
    <mergeCell ref="A409:A415"/>
    <mergeCell ref="K409:K415"/>
    <mergeCell ref="A416:B416"/>
    <mergeCell ref="K416:L416"/>
    <mergeCell ref="L422:L425"/>
    <mergeCell ref="M422:M425"/>
    <mergeCell ref="N422:P423"/>
    <mergeCell ref="Q422:Q425"/>
    <mergeCell ref="A419:B419"/>
    <mergeCell ref="C419:D419"/>
    <mergeCell ref="K419:L419"/>
    <mergeCell ref="M419:N419"/>
    <mergeCell ref="A422:A425"/>
    <mergeCell ref="B422:B425"/>
    <mergeCell ref="R422:R425"/>
    <mergeCell ref="S422:S425"/>
    <mergeCell ref="D424:D425"/>
    <mergeCell ref="E424:E425"/>
    <mergeCell ref="F424:F425"/>
    <mergeCell ref="N424:N425"/>
    <mergeCell ref="O424:O425"/>
    <mergeCell ref="P424:P425"/>
    <mergeCell ref="I422:I425"/>
    <mergeCell ref="K422:K425"/>
    <mergeCell ref="A426:A429"/>
    <mergeCell ref="K426:K429"/>
    <mergeCell ref="A430:A432"/>
    <mergeCell ref="K430:K432"/>
    <mergeCell ref="A433:A438"/>
    <mergeCell ref="K433:K438"/>
    <mergeCell ref="C453:C456"/>
    <mergeCell ref="D453:F454"/>
    <mergeCell ref="G453:G456"/>
    <mergeCell ref="H453:H456"/>
    <mergeCell ref="A439:A441"/>
    <mergeCell ref="K439:K441"/>
    <mergeCell ref="A442:A446"/>
    <mergeCell ref="K442:K446"/>
    <mergeCell ref="A447:B447"/>
    <mergeCell ref="K447:L447"/>
    <mergeCell ref="L453:L456"/>
    <mergeCell ref="M453:M456"/>
    <mergeCell ref="N453:P454"/>
    <mergeCell ref="Q453:Q456"/>
    <mergeCell ref="A450:B450"/>
    <mergeCell ref="C450:D450"/>
    <mergeCell ref="K450:L450"/>
    <mergeCell ref="M450:N450"/>
    <mergeCell ref="A453:A456"/>
    <mergeCell ref="B453:B456"/>
    <mergeCell ref="R453:R456"/>
    <mergeCell ref="S453:S456"/>
    <mergeCell ref="D455:D456"/>
    <mergeCell ref="E455:E456"/>
    <mergeCell ref="F455:F456"/>
    <mergeCell ref="N455:N456"/>
    <mergeCell ref="O455:O456"/>
    <mergeCell ref="P455:P456"/>
    <mergeCell ref="I453:I456"/>
    <mergeCell ref="K453:K456"/>
    <mergeCell ref="A457:A461"/>
    <mergeCell ref="K457:K461"/>
    <mergeCell ref="A462:A464"/>
    <mergeCell ref="K462:K464"/>
    <mergeCell ref="A465:A472"/>
    <mergeCell ref="K465:K472"/>
    <mergeCell ref="A473:A475"/>
    <mergeCell ref="K473:K475"/>
    <mergeCell ref="A476:A481"/>
    <mergeCell ref="K476:K481"/>
    <mergeCell ref="A482:B482"/>
    <mergeCell ref="K482:L482"/>
  </mergeCells>
  <printOptions/>
  <pageMargins left="0.7" right="0.7" top="0.75" bottom="0.75" header="0.3" footer="0.3"/>
  <pageSetup horizontalDpi="600" verticalDpi="600" orientation="portrait" paperSize="9" scale="75" r:id="rId1"/>
  <rowBreaks count="14" manualBreakCount="14">
    <brk id="31" max="255" man="1"/>
    <brk id="64" max="255" man="1"/>
    <brk id="98" max="255" man="1"/>
    <brk id="129" max="255" man="1"/>
    <brk id="162" max="255" man="1"/>
    <brk id="193" max="255" man="1"/>
    <brk id="227" max="255" man="1"/>
    <brk id="261" max="255" man="1"/>
    <brk id="291" max="255" man="1"/>
    <brk id="322" max="255" man="1"/>
    <brk id="354" max="255" man="1"/>
    <brk id="383" max="255" man="1"/>
    <brk id="417" max="255" man="1"/>
    <brk id="448" max="255" man="1"/>
  </rowBreaks>
  <colBreaks count="2" manualBreakCount="2">
    <brk id="10" max="65535" man="1"/>
    <brk id="20" max="4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82"/>
  <sheetViews>
    <sheetView tabSelected="1" view="pageBreakPreview" zoomScale="70" zoomScaleNormal="70" zoomScaleSheetLayoutView="70" zoomScalePageLayoutView="90" workbookViewId="0" topLeftCell="A13">
      <selection activeCell="B14" sqref="A14:IV14"/>
    </sheetView>
  </sheetViews>
  <sheetFormatPr defaultColWidth="11.140625" defaultRowHeight="15"/>
  <cols>
    <col min="1" max="1" width="13.140625" style="2" customWidth="1"/>
    <col min="2" max="2" width="27.421875" style="2" customWidth="1"/>
    <col min="3" max="3" width="7.7109375" style="2" customWidth="1"/>
    <col min="4" max="6" width="11.140625" style="50" customWidth="1"/>
    <col min="7" max="7" width="13.57421875" style="50" customWidth="1"/>
    <col min="8" max="8" width="10.8515625" style="50" customWidth="1"/>
    <col min="9" max="9" width="0.5625" style="2" customWidth="1"/>
    <col min="10" max="10" width="13.140625" style="2" customWidth="1"/>
    <col min="11" max="11" width="27.421875" style="2" customWidth="1"/>
    <col min="12" max="12" width="7.7109375" style="2" customWidth="1"/>
    <col min="13" max="15" width="11.140625" style="50" customWidth="1"/>
    <col min="16" max="16" width="13.57421875" style="50" customWidth="1"/>
    <col min="17" max="17" width="10.8515625" style="50" customWidth="1"/>
    <col min="18" max="18" width="0.5625" style="2" customWidth="1"/>
    <col min="19" max="19" width="11.140625" style="2" customWidth="1"/>
    <col min="20" max="16384" width="11.140625" style="2" customWidth="1"/>
  </cols>
  <sheetData>
    <row r="1" spans="1:12" ht="18.75">
      <c r="A1" s="1" t="s">
        <v>0</v>
      </c>
      <c r="B1" s="1" t="s">
        <v>1</v>
      </c>
      <c r="C1" s="2" t="s">
        <v>102</v>
      </c>
      <c r="J1" s="1" t="s">
        <v>0</v>
      </c>
      <c r="K1" s="1" t="s">
        <v>1</v>
      </c>
      <c r="L1" s="2" t="s">
        <v>171</v>
      </c>
    </row>
    <row r="2" spans="1:18" ht="18.75">
      <c r="A2" s="76" t="s">
        <v>98</v>
      </c>
      <c r="B2" s="76"/>
      <c r="C2" s="76"/>
      <c r="D2" s="76"/>
      <c r="H2" s="51" t="s">
        <v>2</v>
      </c>
      <c r="I2" s="3"/>
      <c r="J2" s="76" t="s">
        <v>98</v>
      </c>
      <c r="K2" s="76"/>
      <c r="L2" s="76"/>
      <c r="M2" s="76"/>
      <c r="Q2" s="51" t="s">
        <v>2</v>
      </c>
      <c r="R2" s="3"/>
    </row>
    <row r="3" spans="1:18" ht="18.75">
      <c r="A3" s="4"/>
      <c r="C3" s="5"/>
      <c r="H3" s="51" t="s">
        <v>31</v>
      </c>
      <c r="I3" s="3"/>
      <c r="J3" s="4"/>
      <c r="L3" s="5"/>
      <c r="Q3" s="51" t="s">
        <v>31</v>
      </c>
      <c r="R3" s="3"/>
    </row>
    <row r="4" spans="1:10" ht="18.75">
      <c r="A4" s="4"/>
      <c r="J4" s="4"/>
    </row>
    <row r="5" spans="1:18" s="6" customFormat="1" ht="18.75" customHeight="1">
      <c r="A5" s="67" t="s">
        <v>3</v>
      </c>
      <c r="B5" s="67" t="s">
        <v>84</v>
      </c>
      <c r="C5" s="62" t="s">
        <v>4</v>
      </c>
      <c r="D5" s="70" t="s">
        <v>6</v>
      </c>
      <c r="E5" s="71"/>
      <c r="F5" s="72"/>
      <c r="G5" s="59" t="s">
        <v>7</v>
      </c>
      <c r="H5" s="59" t="s">
        <v>8</v>
      </c>
      <c r="I5" s="39"/>
      <c r="J5" s="67" t="s">
        <v>3</v>
      </c>
      <c r="K5" s="67" t="s">
        <v>84</v>
      </c>
      <c r="L5" s="62" t="s">
        <v>4</v>
      </c>
      <c r="M5" s="70" t="s">
        <v>6</v>
      </c>
      <c r="N5" s="71"/>
      <c r="O5" s="72"/>
      <c r="P5" s="59" t="s">
        <v>7</v>
      </c>
      <c r="Q5" s="59" t="s">
        <v>8</v>
      </c>
      <c r="R5" s="47"/>
    </row>
    <row r="6" spans="1:18" s="6" customFormat="1" ht="18.75">
      <c r="A6" s="68"/>
      <c r="B6" s="68"/>
      <c r="C6" s="63" t="s">
        <v>5</v>
      </c>
      <c r="D6" s="73"/>
      <c r="E6" s="74"/>
      <c r="F6" s="75"/>
      <c r="G6" s="60"/>
      <c r="H6" s="60"/>
      <c r="I6" s="40"/>
      <c r="J6" s="68"/>
      <c r="K6" s="68"/>
      <c r="L6" s="63" t="s">
        <v>5</v>
      </c>
      <c r="M6" s="73"/>
      <c r="N6" s="74"/>
      <c r="O6" s="75"/>
      <c r="P6" s="60"/>
      <c r="Q6" s="60"/>
      <c r="R6" s="47"/>
    </row>
    <row r="7" spans="1:18" s="6" customFormat="1" ht="18.75">
      <c r="A7" s="68"/>
      <c r="B7" s="68"/>
      <c r="C7" s="63"/>
      <c r="D7" s="65" t="s">
        <v>9</v>
      </c>
      <c r="E7" s="65" t="s">
        <v>10</v>
      </c>
      <c r="F7" s="65" t="s">
        <v>11</v>
      </c>
      <c r="G7" s="60"/>
      <c r="H7" s="60"/>
      <c r="I7" s="40"/>
      <c r="J7" s="68"/>
      <c r="K7" s="68"/>
      <c r="L7" s="63"/>
      <c r="M7" s="65" t="s">
        <v>9</v>
      </c>
      <c r="N7" s="65" t="s">
        <v>10</v>
      </c>
      <c r="O7" s="65" t="s">
        <v>11</v>
      </c>
      <c r="P7" s="60"/>
      <c r="Q7" s="60"/>
      <c r="R7" s="47"/>
    </row>
    <row r="8" spans="1:18" s="6" customFormat="1" ht="18.75">
      <c r="A8" s="69"/>
      <c r="B8" s="69"/>
      <c r="C8" s="64"/>
      <c r="D8" s="66"/>
      <c r="E8" s="66"/>
      <c r="F8" s="66"/>
      <c r="G8" s="61"/>
      <c r="H8" s="61"/>
      <c r="I8" s="41"/>
      <c r="J8" s="69"/>
      <c r="K8" s="69"/>
      <c r="L8" s="64"/>
      <c r="M8" s="66"/>
      <c r="N8" s="66"/>
      <c r="O8" s="66"/>
      <c r="P8" s="61"/>
      <c r="Q8" s="61"/>
      <c r="R8" s="47"/>
    </row>
    <row r="9" spans="1:18" ht="56.25">
      <c r="A9" s="54" t="s">
        <v>12</v>
      </c>
      <c r="B9" s="7" t="s">
        <v>13</v>
      </c>
      <c r="C9" s="8">
        <v>150</v>
      </c>
      <c r="D9" s="34">
        <v>4.47</v>
      </c>
      <c r="E9" s="34">
        <v>4.1</v>
      </c>
      <c r="F9" s="34">
        <v>12.8</v>
      </c>
      <c r="G9" s="34">
        <v>106.8</v>
      </c>
      <c r="H9" s="34">
        <v>0.7</v>
      </c>
      <c r="I9" s="42"/>
      <c r="J9" s="54" t="s">
        <v>12</v>
      </c>
      <c r="K9" s="7" t="s">
        <v>13</v>
      </c>
      <c r="L9" s="8">
        <v>200</v>
      </c>
      <c r="M9" s="34">
        <v>5.97</v>
      </c>
      <c r="N9" s="34">
        <v>5.5</v>
      </c>
      <c r="O9" s="34">
        <v>17.1</v>
      </c>
      <c r="P9" s="34">
        <v>142.4</v>
      </c>
      <c r="Q9" s="34">
        <v>0.9</v>
      </c>
      <c r="R9" s="48"/>
    </row>
    <row r="10" spans="1:18" ht="56.25">
      <c r="A10" s="55"/>
      <c r="B10" s="7" t="s">
        <v>106</v>
      </c>
      <c r="C10" s="8">
        <v>55</v>
      </c>
      <c r="D10" s="34">
        <v>5.82</v>
      </c>
      <c r="E10" s="34">
        <v>6.93</v>
      </c>
      <c r="F10" s="34">
        <v>20.01</v>
      </c>
      <c r="G10" s="34">
        <v>163</v>
      </c>
      <c r="H10" s="34">
        <v>0.07</v>
      </c>
      <c r="I10" s="43"/>
      <c r="J10" s="55"/>
      <c r="K10" s="7" t="s">
        <v>106</v>
      </c>
      <c r="L10" s="8">
        <v>55</v>
      </c>
      <c r="M10" s="34">
        <v>5.82</v>
      </c>
      <c r="N10" s="34">
        <v>6.93</v>
      </c>
      <c r="O10" s="34">
        <v>20.01</v>
      </c>
      <c r="P10" s="34">
        <v>163</v>
      </c>
      <c r="Q10" s="34">
        <v>0.07</v>
      </c>
      <c r="R10" s="48"/>
    </row>
    <row r="11" spans="1:18" ht="37.5">
      <c r="A11" s="55"/>
      <c r="B11" s="7" t="s">
        <v>16</v>
      </c>
      <c r="C11" s="8">
        <v>150</v>
      </c>
      <c r="D11" s="34">
        <v>2.4</v>
      </c>
      <c r="E11" s="34">
        <v>2</v>
      </c>
      <c r="F11" s="34">
        <v>12</v>
      </c>
      <c r="G11" s="34">
        <v>75.8</v>
      </c>
      <c r="H11" s="34">
        <v>0.9</v>
      </c>
      <c r="I11" s="43"/>
      <c r="J11" s="55"/>
      <c r="K11" s="7" t="s">
        <v>16</v>
      </c>
      <c r="L11" s="8">
        <v>180</v>
      </c>
      <c r="M11" s="34">
        <v>2.9</v>
      </c>
      <c r="N11" s="34">
        <v>2.4</v>
      </c>
      <c r="O11" s="34">
        <v>14.4</v>
      </c>
      <c r="P11" s="34">
        <v>91</v>
      </c>
      <c r="Q11" s="34">
        <v>1.17</v>
      </c>
      <c r="R11" s="48"/>
    </row>
    <row r="12" spans="1:18" ht="18.75">
      <c r="A12" s="56"/>
      <c r="B12" s="9" t="s">
        <v>17</v>
      </c>
      <c r="C12" s="10">
        <f aca="true" t="shared" si="0" ref="C12:H12">SUM(C9:C11)</f>
        <v>355</v>
      </c>
      <c r="D12" s="35">
        <f t="shared" si="0"/>
        <v>12.69</v>
      </c>
      <c r="E12" s="35">
        <f t="shared" si="0"/>
        <v>13.03</v>
      </c>
      <c r="F12" s="35">
        <f t="shared" si="0"/>
        <v>44.81</v>
      </c>
      <c r="G12" s="35">
        <f t="shared" si="0"/>
        <v>345.6</v>
      </c>
      <c r="H12" s="35">
        <f t="shared" si="0"/>
        <v>1.67</v>
      </c>
      <c r="I12" s="44"/>
      <c r="J12" s="56"/>
      <c r="K12" s="9" t="s">
        <v>17</v>
      </c>
      <c r="L12" s="10">
        <f aca="true" t="shared" si="1" ref="L12:Q12">SUM(L9:L11)</f>
        <v>435</v>
      </c>
      <c r="M12" s="35">
        <f t="shared" si="1"/>
        <v>14.69</v>
      </c>
      <c r="N12" s="35">
        <f t="shared" si="1"/>
        <v>14.83</v>
      </c>
      <c r="O12" s="35">
        <f t="shared" si="1"/>
        <v>51.51</v>
      </c>
      <c r="P12" s="35">
        <f t="shared" si="1"/>
        <v>396.4</v>
      </c>
      <c r="Q12" s="35">
        <f t="shared" si="1"/>
        <v>2.1399999999999997</v>
      </c>
      <c r="R12" s="48"/>
    </row>
    <row r="13" spans="1:18" ht="93.75">
      <c r="A13" s="54" t="s">
        <v>18</v>
      </c>
      <c r="B13" s="7" t="s">
        <v>19</v>
      </c>
      <c r="C13" s="8">
        <v>100</v>
      </c>
      <c r="D13" s="34">
        <v>0.5</v>
      </c>
      <c r="E13" s="34" t="s">
        <v>15</v>
      </c>
      <c r="F13" s="34">
        <v>10.1</v>
      </c>
      <c r="G13" s="34">
        <v>42.4</v>
      </c>
      <c r="H13" s="34">
        <v>2</v>
      </c>
      <c r="I13" s="42"/>
      <c r="J13" s="54" t="s">
        <v>18</v>
      </c>
      <c r="K13" s="7" t="s">
        <v>19</v>
      </c>
      <c r="L13" s="8">
        <v>180</v>
      </c>
      <c r="M13" s="34">
        <v>0.9</v>
      </c>
      <c r="N13" s="34" t="s">
        <v>15</v>
      </c>
      <c r="O13" s="34">
        <v>18.18</v>
      </c>
      <c r="P13" s="34">
        <v>76.8</v>
      </c>
      <c r="Q13" s="34">
        <v>3.6</v>
      </c>
      <c r="R13" s="48"/>
    </row>
    <row r="14" spans="1:18" ht="18.75">
      <c r="A14" s="56"/>
      <c r="B14" s="9" t="s">
        <v>17</v>
      </c>
      <c r="C14" s="10">
        <f>SUM(C13:C13)</f>
        <v>100</v>
      </c>
      <c r="D14" s="35">
        <f>SUM(D13:D13)</f>
        <v>0.5</v>
      </c>
      <c r="E14" s="35">
        <f>SUM(E13:E13)</f>
        <v>0</v>
      </c>
      <c r="F14" s="35">
        <f>SUM(F13:F13)</f>
        <v>10.1</v>
      </c>
      <c r="G14" s="35">
        <f>SUM(G13:G13)</f>
        <v>42.4</v>
      </c>
      <c r="H14" s="35">
        <f>SUM(H13:H13)</f>
        <v>2</v>
      </c>
      <c r="I14" s="44"/>
      <c r="J14" s="56"/>
      <c r="K14" s="9" t="s">
        <v>17</v>
      </c>
      <c r="L14" s="10">
        <f>SUM(L13:L13)</f>
        <v>180</v>
      </c>
      <c r="M14" s="35">
        <f>SUM(M13:M13)</f>
        <v>0.9</v>
      </c>
      <c r="N14" s="35">
        <f>SUM(N13:N13)</f>
        <v>0</v>
      </c>
      <c r="O14" s="35">
        <f>SUM(O13:O13)</f>
        <v>18.18</v>
      </c>
      <c r="P14" s="35">
        <f>SUM(P13:P13)</f>
        <v>76.8</v>
      </c>
      <c r="Q14" s="35">
        <f>SUM(Q13:Q13)</f>
        <v>3.6</v>
      </c>
      <c r="R14" s="48"/>
    </row>
    <row r="15" spans="1:18" ht="18.75">
      <c r="A15" s="54" t="s">
        <v>20</v>
      </c>
      <c r="B15" s="7" t="s">
        <v>213</v>
      </c>
      <c r="C15" s="8">
        <v>30</v>
      </c>
      <c r="D15" s="34">
        <v>0.4</v>
      </c>
      <c r="E15" s="34">
        <v>1.8</v>
      </c>
      <c r="F15" s="34">
        <v>1.1</v>
      </c>
      <c r="G15" s="34">
        <v>28.2</v>
      </c>
      <c r="H15" s="34">
        <v>2.85</v>
      </c>
      <c r="I15" s="42"/>
      <c r="J15" s="54" t="s">
        <v>20</v>
      </c>
      <c r="K15" s="7" t="s">
        <v>214</v>
      </c>
      <c r="L15" s="8">
        <v>50</v>
      </c>
      <c r="M15" s="34">
        <v>0.7</v>
      </c>
      <c r="N15" s="34">
        <v>3.04</v>
      </c>
      <c r="O15" s="34">
        <v>4.18</v>
      </c>
      <c r="P15" s="34">
        <v>46.95</v>
      </c>
      <c r="Q15" s="34">
        <v>4.75</v>
      </c>
      <c r="R15" s="48"/>
    </row>
    <row r="16" spans="1:18" ht="37.5">
      <c r="A16" s="55"/>
      <c r="B16" s="7" t="s">
        <v>202</v>
      </c>
      <c r="C16" s="8">
        <v>150</v>
      </c>
      <c r="D16" s="34">
        <v>1.2</v>
      </c>
      <c r="E16" s="34">
        <v>4.1</v>
      </c>
      <c r="F16" s="34">
        <v>5.2</v>
      </c>
      <c r="G16" s="34">
        <v>53.3</v>
      </c>
      <c r="H16" s="34">
        <v>13.3</v>
      </c>
      <c r="I16" s="43"/>
      <c r="J16" s="55"/>
      <c r="K16" s="7" t="s">
        <v>202</v>
      </c>
      <c r="L16" s="8">
        <v>200</v>
      </c>
      <c r="M16" s="34">
        <v>1.6</v>
      </c>
      <c r="N16" s="34">
        <v>5.4</v>
      </c>
      <c r="O16" s="34">
        <v>6.9</v>
      </c>
      <c r="P16" s="34">
        <v>71</v>
      </c>
      <c r="Q16" s="34">
        <v>17.7</v>
      </c>
      <c r="R16" s="48"/>
    </row>
    <row r="17" spans="1:18" ht="18.75">
      <c r="A17" s="55"/>
      <c r="B17" s="7" t="s">
        <v>21</v>
      </c>
      <c r="C17" s="8">
        <v>160</v>
      </c>
      <c r="D17" s="34">
        <v>16.3</v>
      </c>
      <c r="E17" s="34">
        <v>14.9</v>
      </c>
      <c r="F17" s="34">
        <v>27.1</v>
      </c>
      <c r="G17" s="34">
        <v>309.4</v>
      </c>
      <c r="H17" s="34">
        <v>0.8</v>
      </c>
      <c r="I17" s="43"/>
      <c r="J17" s="55"/>
      <c r="K17" s="7" t="s">
        <v>21</v>
      </c>
      <c r="L17" s="8">
        <v>200</v>
      </c>
      <c r="M17" s="34">
        <v>20.4</v>
      </c>
      <c r="N17" s="34">
        <v>18.7</v>
      </c>
      <c r="O17" s="34">
        <v>33.9</v>
      </c>
      <c r="P17" s="34">
        <v>386.7</v>
      </c>
      <c r="Q17" s="34">
        <v>0.96</v>
      </c>
      <c r="R17" s="48"/>
    </row>
    <row r="18" spans="1:18" ht="18.75">
      <c r="A18" s="55"/>
      <c r="B18" s="7" t="s">
        <v>22</v>
      </c>
      <c r="C18" s="8">
        <v>150</v>
      </c>
      <c r="D18" s="34">
        <v>0</v>
      </c>
      <c r="E18" s="34">
        <v>0</v>
      </c>
      <c r="F18" s="34">
        <v>13.5</v>
      </c>
      <c r="G18" s="34">
        <v>46.5</v>
      </c>
      <c r="H18" s="34">
        <v>0</v>
      </c>
      <c r="I18" s="43"/>
      <c r="J18" s="55"/>
      <c r="K18" s="7" t="s">
        <v>22</v>
      </c>
      <c r="L18" s="8">
        <v>200</v>
      </c>
      <c r="M18" s="34">
        <v>0</v>
      </c>
      <c r="N18" s="34">
        <v>0</v>
      </c>
      <c r="O18" s="34">
        <v>18</v>
      </c>
      <c r="P18" s="34">
        <v>60</v>
      </c>
      <c r="Q18" s="34">
        <v>0</v>
      </c>
      <c r="R18" s="48"/>
    </row>
    <row r="19" spans="1:18" ht="18.75">
      <c r="A19" s="55"/>
      <c r="B19" s="7" t="s">
        <v>23</v>
      </c>
      <c r="C19" s="8">
        <v>15</v>
      </c>
      <c r="D19" s="34">
        <v>0.99</v>
      </c>
      <c r="E19" s="34">
        <v>0.18</v>
      </c>
      <c r="F19" s="34">
        <v>5.1</v>
      </c>
      <c r="G19" s="34">
        <v>25.6</v>
      </c>
      <c r="H19" s="34" t="s">
        <v>15</v>
      </c>
      <c r="I19" s="43"/>
      <c r="J19" s="55"/>
      <c r="K19" s="7" t="s">
        <v>23</v>
      </c>
      <c r="L19" s="8">
        <v>20</v>
      </c>
      <c r="M19" s="34">
        <v>1.32</v>
      </c>
      <c r="N19" s="34">
        <v>0.24</v>
      </c>
      <c r="O19" s="34">
        <v>6.8</v>
      </c>
      <c r="P19" s="34">
        <v>34.1</v>
      </c>
      <c r="Q19" s="34" t="s">
        <v>15</v>
      </c>
      <c r="R19" s="48"/>
    </row>
    <row r="20" spans="1:18" ht="18.75">
      <c r="A20" s="55"/>
      <c r="B20" s="7" t="s">
        <v>14</v>
      </c>
      <c r="C20" s="8">
        <v>15</v>
      </c>
      <c r="D20" s="34">
        <v>1.2</v>
      </c>
      <c r="E20" s="34">
        <v>0.15</v>
      </c>
      <c r="F20" s="34">
        <v>7.5</v>
      </c>
      <c r="G20" s="34">
        <v>39</v>
      </c>
      <c r="H20" s="34" t="s">
        <v>15</v>
      </c>
      <c r="I20" s="43"/>
      <c r="J20" s="55"/>
      <c r="K20" s="7" t="s">
        <v>14</v>
      </c>
      <c r="L20" s="8">
        <v>20</v>
      </c>
      <c r="M20" s="34">
        <v>1.6</v>
      </c>
      <c r="N20" s="34">
        <v>0.2</v>
      </c>
      <c r="O20" s="34">
        <v>10</v>
      </c>
      <c r="P20" s="34">
        <v>48</v>
      </c>
      <c r="Q20" s="34" t="s">
        <v>15</v>
      </c>
      <c r="R20" s="48"/>
    </row>
    <row r="21" spans="1:18" ht="18.75">
      <c r="A21" s="56"/>
      <c r="B21" s="9" t="s">
        <v>17</v>
      </c>
      <c r="C21" s="10">
        <f aca="true" t="shared" si="2" ref="C21:H21">SUM(C15:C20)</f>
        <v>520</v>
      </c>
      <c r="D21" s="35">
        <f t="shared" si="2"/>
        <v>20.09</v>
      </c>
      <c r="E21" s="35">
        <f t="shared" si="2"/>
        <v>21.13</v>
      </c>
      <c r="F21" s="35">
        <f t="shared" si="2"/>
        <v>59.50000000000001</v>
      </c>
      <c r="G21" s="35">
        <f t="shared" si="2"/>
        <v>502</v>
      </c>
      <c r="H21" s="35">
        <f t="shared" si="2"/>
        <v>16.950000000000003</v>
      </c>
      <c r="I21" s="44"/>
      <c r="J21" s="56"/>
      <c r="K21" s="9" t="s">
        <v>17</v>
      </c>
      <c r="L21" s="10">
        <f aca="true" t="shared" si="3" ref="L21:Q21">SUM(L15:L20)</f>
        <v>690</v>
      </c>
      <c r="M21" s="35">
        <f t="shared" si="3"/>
        <v>25.62</v>
      </c>
      <c r="N21" s="35">
        <f t="shared" si="3"/>
        <v>27.58</v>
      </c>
      <c r="O21" s="35">
        <f t="shared" si="3"/>
        <v>79.78</v>
      </c>
      <c r="P21" s="35">
        <f t="shared" si="3"/>
        <v>646.75</v>
      </c>
      <c r="Q21" s="35">
        <f t="shared" si="3"/>
        <v>23.41</v>
      </c>
      <c r="R21" s="48"/>
    </row>
    <row r="22" spans="1:18" ht="37.5">
      <c r="A22" s="54" t="s">
        <v>24</v>
      </c>
      <c r="B22" s="7" t="s">
        <v>25</v>
      </c>
      <c r="C22" s="8">
        <v>150</v>
      </c>
      <c r="D22" s="34">
        <v>4.2</v>
      </c>
      <c r="E22" s="34">
        <v>4.8</v>
      </c>
      <c r="F22" s="34">
        <v>6</v>
      </c>
      <c r="G22" s="34">
        <v>84.2</v>
      </c>
      <c r="H22" s="34">
        <v>1.2</v>
      </c>
      <c r="I22" s="42"/>
      <c r="J22" s="54" t="s">
        <v>24</v>
      </c>
      <c r="K22" s="7" t="s">
        <v>25</v>
      </c>
      <c r="L22" s="8">
        <v>180</v>
      </c>
      <c r="M22" s="34">
        <v>5</v>
      </c>
      <c r="N22" s="34">
        <v>5.7</v>
      </c>
      <c r="O22" s="34">
        <v>7.2</v>
      </c>
      <c r="P22" s="34">
        <v>101</v>
      </c>
      <c r="Q22" s="34">
        <v>1.2</v>
      </c>
      <c r="R22" s="48"/>
    </row>
    <row r="23" spans="1:18" ht="18.75">
      <c r="A23" s="55"/>
      <c r="B23" s="7" t="s">
        <v>137</v>
      </c>
      <c r="C23" s="8">
        <v>30</v>
      </c>
      <c r="D23" s="34">
        <v>2</v>
      </c>
      <c r="E23" s="34">
        <v>4.2</v>
      </c>
      <c r="F23" s="34">
        <v>21</v>
      </c>
      <c r="G23" s="34">
        <v>131</v>
      </c>
      <c r="H23" s="34" t="s">
        <v>15</v>
      </c>
      <c r="I23" s="43"/>
      <c r="J23" s="55"/>
      <c r="K23" s="7" t="s">
        <v>206</v>
      </c>
      <c r="L23" s="8">
        <v>30</v>
      </c>
      <c r="M23" s="34">
        <v>2</v>
      </c>
      <c r="N23" s="34">
        <v>4.2</v>
      </c>
      <c r="O23" s="34">
        <v>21</v>
      </c>
      <c r="P23" s="34">
        <v>131</v>
      </c>
      <c r="Q23" s="34" t="s">
        <v>15</v>
      </c>
      <c r="R23" s="48"/>
    </row>
    <row r="24" spans="1:18" ht="18.75">
      <c r="A24" s="56"/>
      <c r="B24" s="9" t="s">
        <v>17</v>
      </c>
      <c r="C24" s="10">
        <f aca="true" t="shared" si="4" ref="C24:H24">SUM(C22:C23)</f>
        <v>180</v>
      </c>
      <c r="D24" s="35">
        <f t="shared" si="4"/>
        <v>6.2</v>
      </c>
      <c r="E24" s="35">
        <f t="shared" si="4"/>
        <v>9</v>
      </c>
      <c r="F24" s="35">
        <f t="shared" si="4"/>
        <v>27</v>
      </c>
      <c r="G24" s="35">
        <f t="shared" si="4"/>
        <v>215.2</v>
      </c>
      <c r="H24" s="35">
        <f t="shared" si="4"/>
        <v>1.2</v>
      </c>
      <c r="I24" s="44"/>
      <c r="J24" s="56"/>
      <c r="K24" s="9" t="s">
        <v>17</v>
      </c>
      <c r="L24" s="10">
        <f aca="true" t="shared" si="5" ref="L24:Q24">SUM(L22:L23)</f>
        <v>210</v>
      </c>
      <c r="M24" s="35">
        <f t="shared" si="5"/>
        <v>7</v>
      </c>
      <c r="N24" s="35">
        <f t="shared" si="5"/>
        <v>9.9</v>
      </c>
      <c r="O24" s="35">
        <f t="shared" si="5"/>
        <v>28.2</v>
      </c>
      <c r="P24" s="35">
        <f t="shared" si="5"/>
        <v>232</v>
      </c>
      <c r="Q24" s="35">
        <f t="shared" si="5"/>
        <v>1.2</v>
      </c>
      <c r="R24" s="48"/>
    </row>
    <row r="25" spans="1:18" ht="18.75">
      <c r="A25" s="54" t="s">
        <v>26</v>
      </c>
      <c r="B25" s="7" t="s">
        <v>201</v>
      </c>
      <c r="C25" s="8">
        <v>100</v>
      </c>
      <c r="D25" s="34">
        <v>18.81</v>
      </c>
      <c r="E25" s="34">
        <v>12.67</v>
      </c>
      <c r="F25" s="34">
        <v>30.9</v>
      </c>
      <c r="G25" s="34">
        <v>309</v>
      </c>
      <c r="H25" s="34">
        <v>0.4</v>
      </c>
      <c r="I25" s="42"/>
      <c r="J25" s="54" t="s">
        <v>26</v>
      </c>
      <c r="K25" s="7" t="s">
        <v>201</v>
      </c>
      <c r="L25" s="8">
        <v>150</v>
      </c>
      <c r="M25" s="34">
        <v>24.2</v>
      </c>
      <c r="N25" s="34">
        <v>19</v>
      </c>
      <c r="O25" s="34">
        <v>46.3</v>
      </c>
      <c r="P25" s="34">
        <v>463.5</v>
      </c>
      <c r="Q25" s="34">
        <v>0.6</v>
      </c>
      <c r="R25" s="48"/>
    </row>
    <row r="26" spans="1:18" ht="37.5">
      <c r="A26" s="55"/>
      <c r="B26" s="7" t="s">
        <v>27</v>
      </c>
      <c r="C26" s="8">
        <v>30</v>
      </c>
      <c r="D26" s="34">
        <v>0.6</v>
      </c>
      <c r="E26" s="34">
        <v>1.4</v>
      </c>
      <c r="F26" s="34">
        <v>3.97</v>
      </c>
      <c r="G26" s="34">
        <v>30.45</v>
      </c>
      <c r="H26" s="34">
        <v>0.09</v>
      </c>
      <c r="I26" s="43"/>
      <c r="J26" s="55"/>
      <c r="K26" s="7" t="s">
        <v>27</v>
      </c>
      <c r="L26" s="8">
        <v>30</v>
      </c>
      <c r="M26" s="34">
        <v>0.6</v>
      </c>
      <c r="N26" s="34">
        <v>1.4</v>
      </c>
      <c r="O26" s="34">
        <v>3.97</v>
      </c>
      <c r="P26" s="34">
        <v>30.45</v>
      </c>
      <c r="Q26" s="34">
        <v>0.09</v>
      </c>
      <c r="R26" s="48"/>
    </row>
    <row r="27" spans="1:18" ht="37.5">
      <c r="A27" s="55"/>
      <c r="B27" s="7" t="s">
        <v>28</v>
      </c>
      <c r="C27" s="8">
        <v>30</v>
      </c>
      <c r="D27" s="34">
        <v>0.3</v>
      </c>
      <c r="E27" s="34">
        <v>0.3</v>
      </c>
      <c r="F27" s="34">
        <v>2.4</v>
      </c>
      <c r="G27" s="34">
        <v>25.9</v>
      </c>
      <c r="H27" s="34">
        <v>1.9</v>
      </c>
      <c r="I27" s="43"/>
      <c r="J27" s="55"/>
      <c r="K27" s="7" t="s">
        <v>28</v>
      </c>
      <c r="L27" s="8">
        <v>60</v>
      </c>
      <c r="M27" s="34">
        <v>0.55</v>
      </c>
      <c r="N27" s="34">
        <v>0.6</v>
      </c>
      <c r="O27" s="34">
        <v>4.82</v>
      </c>
      <c r="P27" s="34">
        <v>51.8</v>
      </c>
      <c r="Q27" s="34">
        <v>3.75</v>
      </c>
      <c r="R27" s="48"/>
    </row>
    <row r="28" spans="1:18" ht="37.5">
      <c r="A28" s="55"/>
      <c r="B28" s="7" t="s">
        <v>29</v>
      </c>
      <c r="C28" s="8">
        <v>150</v>
      </c>
      <c r="D28" s="34">
        <v>0</v>
      </c>
      <c r="E28" s="34">
        <v>0</v>
      </c>
      <c r="F28" s="34">
        <v>10</v>
      </c>
      <c r="G28" s="34">
        <v>40</v>
      </c>
      <c r="H28" s="34">
        <v>0.02</v>
      </c>
      <c r="I28" s="43"/>
      <c r="J28" s="55"/>
      <c r="K28" s="7" t="s">
        <v>29</v>
      </c>
      <c r="L28" s="8">
        <v>180</v>
      </c>
      <c r="M28" s="34">
        <v>0</v>
      </c>
      <c r="N28" s="34">
        <v>0</v>
      </c>
      <c r="O28" s="34">
        <v>12</v>
      </c>
      <c r="P28" s="34">
        <v>48</v>
      </c>
      <c r="Q28" s="34">
        <v>0.03</v>
      </c>
      <c r="R28" s="48"/>
    </row>
    <row r="29" spans="1:18" ht="18.75">
      <c r="A29" s="56"/>
      <c r="B29" s="11" t="s">
        <v>17</v>
      </c>
      <c r="C29" s="10">
        <f aca="true" t="shared" si="6" ref="C29:H29">SUM(C25:C28)</f>
        <v>310</v>
      </c>
      <c r="D29" s="35">
        <f>SUM(D25:D28)</f>
        <v>19.71</v>
      </c>
      <c r="E29" s="35">
        <f t="shared" si="6"/>
        <v>14.370000000000001</v>
      </c>
      <c r="F29" s="35">
        <f t="shared" si="6"/>
        <v>47.269999999999996</v>
      </c>
      <c r="G29" s="35">
        <f t="shared" si="6"/>
        <v>405.34999999999997</v>
      </c>
      <c r="H29" s="35">
        <f t="shared" si="6"/>
        <v>2.4099999999999997</v>
      </c>
      <c r="I29" s="44"/>
      <c r="J29" s="56"/>
      <c r="K29" s="11" t="s">
        <v>17</v>
      </c>
      <c r="L29" s="10">
        <f aca="true" t="shared" si="7" ref="L29:Q29">SUM(L25:L28)</f>
        <v>420</v>
      </c>
      <c r="M29" s="35">
        <f t="shared" si="7"/>
        <v>25.35</v>
      </c>
      <c r="N29" s="35">
        <f t="shared" si="7"/>
        <v>21</v>
      </c>
      <c r="O29" s="35">
        <f t="shared" si="7"/>
        <v>67.09</v>
      </c>
      <c r="P29" s="35">
        <f t="shared" si="7"/>
        <v>593.75</v>
      </c>
      <c r="Q29" s="35">
        <f t="shared" si="7"/>
        <v>4.47</v>
      </c>
      <c r="R29" s="48"/>
    </row>
    <row r="30" spans="1:18" ht="18.75">
      <c r="A30" s="57" t="s">
        <v>30</v>
      </c>
      <c r="B30" s="58"/>
      <c r="C30" s="10">
        <f>C29+C24+C21+C14+C12</f>
        <v>1465</v>
      </c>
      <c r="D30" s="35">
        <f>D29+D24+D21+D14+D12</f>
        <v>59.19</v>
      </c>
      <c r="E30" s="35">
        <f>E29+E24+E21+E14+E12</f>
        <v>57.53</v>
      </c>
      <c r="F30" s="35">
        <f>F29+F24+F21+F14+F12</f>
        <v>188.68</v>
      </c>
      <c r="G30" s="35">
        <f>G29+G24+G21+G14+G12</f>
        <v>1510.5500000000002</v>
      </c>
      <c r="H30" s="35">
        <f>H29+H24+H21+H14+H12</f>
        <v>24.230000000000004</v>
      </c>
      <c r="I30" s="45"/>
      <c r="J30" s="57" t="s">
        <v>30</v>
      </c>
      <c r="K30" s="58"/>
      <c r="L30" s="10">
        <f>L29+L24+L21+L14+L12</f>
        <v>1935</v>
      </c>
      <c r="M30" s="35">
        <f>M29+M24+M21+M14+M12</f>
        <v>73.56</v>
      </c>
      <c r="N30" s="35">
        <f>N29+N24+N21+N14+N12</f>
        <v>73.31</v>
      </c>
      <c r="O30" s="35">
        <f>O29+O24+O21+O14+O12</f>
        <v>244.76</v>
      </c>
      <c r="P30" s="35">
        <f>P29+P24+P21+P14+P12</f>
        <v>1945.6999999999998</v>
      </c>
      <c r="Q30" s="35">
        <f>Q29+Q24+Q21+Q14+Q12</f>
        <v>34.82</v>
      </c>
      <c r="R30" s="48"/>
    </row>
    <row r="31" spans="1:18" ht="18.75">
      <c r="A31" s="12"/>
      <c r="B31" s="12"/>
      <c r="C31" s="12"/>
      <c r="D31" s="52"/>
      <c r="E31" s="52"/>
      <c r="F31" s="52"/>
      <c r="G31" s="52"/>
      <c r="H31" s="52"/>
      <c r="I31" s="12"/>
      <c r="J31" s="12"/>
      <c r="K31" s="12"/>
      <c r="L31" s="12"/>
      <c r="M31" s="52"/>
      <c r="N31" s="52"/>
      <c r="O31" s="52"/>
      <c r="P31" s="52"/>
      <c r="Q31" s="52"/>
      <c r="R31" s="12"/>
    </row>
    <row r="32" spans="1:12" ht="18.75">
      <c r="A32" s="1" t="s">
        <v>38</v>
      </c>
      <c r="B32" s="1" t="s">
        <v>1</v>
      </c>
      <c r="C32" s="2" t="s">
        <v>102</v>
      </c>
      <c r="J32" s="1" t="s">
        <v>38</v>
      </c>
      <c r="K32" s="1" t="s">
        <v>1</v>
      </c>
      <c r="L32" s="2" t="s">
        <v>171</v>
      </c>
    </row>
    <row r="33" spans="1:18" ht="18.75">
      <c r="A33" s="76" t="s">
        <v>99</v>
      </c>
      <c r="B33" s="76"/>
      <c r="C33" s="76"/>
      <c r="D33" s="76"/>
      <c r="H33" s="51" t="s">
        <v>2</v>
      </c>
      <c r="I33" s="3"/>
      <c r="J33" s="76" t="s">
        <v>99</v>
      </c>
      <c r="K33" s="76"/>
      <c r="L33" s="76"/>
      <c r="M33" s="76"/>
      <c r="Q33" s="51" t="s">
        <v>2</v>
      </c>
      <c r="R33" s="3"/>
    </row>
    <row r="34" spans="1:18" ht="18.75">
      <c r="A34" s="4"/>
      <c r="C34" s="5"/>
      <c r="H34" s="51" t="s">
        <v>31</v>
      </c>
      <c r="I34" s="3"/>
      <c r="J34" s="4"/>
      <c r="L34" s="5"/>
      <c r="Q34" s="51" t="s">
        <v>31</v>
      </c>
      <c r="R34" s="3"/>
    </row>
    <row r="35" spans="1:18" ht="18.75">
      <c r="A35" s="4"/>
      <c r="C35" s="5"/>
      <c r="H35" s="51"/>
      <c r="I35" s="3"/>
      <c r="J35" s="4"/>
      <c r="L35" s="5"/>
      <c r="Q35" s="51"/>
      <c r="R35" s="3"/>
    </row>
    <row r="36" spans="1:18" s="6" customFormat="1" ht="18.75" customHeight="1">
      <c r="A36" s="67" t="s">
        <v>3</v>
      </c>
      <c r="B36" s="67" t="s">
        <v>84</v>
      </c>
      <c r="C36" s="62" t="s">
        <v>4</v>
      </c>
      <c r="D36" s="70" t="s">
        <v>6</v>
      </c>
      <c r="E36" s="71"/>
      <c r="F36" s="72"/>
      <c r="G36" s="59" t="s">
        <v>7</v>
      </c>
      <c r="H36" s="59" t="s">
        <v>8</v>
      </c>
      <c r="I36" s="39"/>
      <c r="J36" s="67" t="s">
        <v>3</v>
      </c>
      <c r="K36" s="67" t="s">
        <v>84</v>
      </c>
      <c r="L36" s="62" t="s">
        <v>4</v>
      </c>
      <c r="M36" s="70" t="s">
        <v>6</v>
      </c>
      <c r="N36" s="71"/>
      <c r="O36" s="72"/>
      <c r="P36" s="59" t="s">
        <v>7</v>
      </c>
      <c r="Q36" s="59" t="s">
        <v>8</v>
      </c>
      <c r="R36" s="47"/>
    </row>
    <row r="37" spans="1:18" s="6" customFormat="1" ht="18.75">
      <c r="A37" s="68"/>
      <c r="B37" s="68"/>
      <c r="C37" s="63" t="s">
        <v>5</v>
      </c>
      <c r="D37" s="73"/>
      <c r="E37" s="74"/>
      <c r="F37" s="75"/>
      <c r="G37" s="60"/>
      <c r="H37" s="60"/>
      <c r="I37" s="40"/>
      <c r="J37" s="68"/>
      <c r="K37" s="68"/>
      <c r="L37" s="63" t="s">
        <v>5</v>
      </c>
      <c r="M37" s="73"/>
      <c r="N37" s="74"/>
      <c r="O37" s="75"/>
      <c r="P37" s="60"/>
      <c r="Q37" s="60"/>
      <c r="R37" s="47"/>
    </row>
    <row r="38" spans="1:18" s="6" customFormat="1" ht="18.75">
      <c r="A38" s="68"/>
      <c r="B38" s="68"/>
      <c r="C38" s="63"/>
      <c r="D38" s="65" t="s">
        <v>9</v>
      </c>
      <c r="E38" s="65" t="s">
        <v>10</v>
      </c>
      <c r="F38" s="65" t="s">
        <v>11</v>
      </c>
      <c r="G38" s="60"/>
      <c r="H38" s="60"/>
      <c r="I38" s="40"/>
      <c r="J38" s="68"/>
      <c r="K38" s="68"/>
      <c r="L38" s="63"/>
      <c r="M38" s="65" t="s">
        <v>9</v>
      </c>
      <c r="N38" s="65" t="s">
        <v>10</v>
      </c>
      <c r="O38" s="65" t="s">
        <v>11</v>
      </c>
      <c r="P38" s="60"/>
      <c r="Q38" s="60"/>
      <c r="R38" s="47"/>
    </row>
    <row r="39" spans="1:18" s="6" customFormat="1" ht="18.75">
      <c r="A39" s="69"/>
      <c r="B39" s="69"/>
      <c r="C39" s="64"/>
      <c r="D39" s="66"/>
      <c r="E39" s="66"/>
      <c r="F39" s="66"/>
      <c r="G39" s="61"/>
      <c r="H39" s="61"/>
      <c r="I39" s="41"/>
      <c r="J39" s="69"/>
      <c r="K39" s="69"/>
      <c r="L39" s="64"/>
      <c r="M39" s="66"/>
      <c r="N39" s="66"/>
      <c r="O39" s="66"/>
      <c r="P39" s="61"/>
      <c r="Q39" s="61"/>
      <c r="R39" s="47"/>
    </row>
    <row r="40" spans="1:18" ht="56.25">
      <c r="A40" s="54" t="s">
        <v>12</v>
      </c>
      <c r="B40" s="7" t="s">
        <v>32</v>
      </c>
      <c r="C40" s="8">
        <v>150</v>
      </c>
      <c r="D40" s="34">
        <v>3.4</v>
      </c>
      <c r="E40" s="34">
        <v>3.1</v>
      </c>
      <c r="F40" s="34">
        <v>23.3</v>
      </c>
      <c r="G40" s="34">
        <v>136.5</v>
      </c>
      <c r="H40" s="34" t="s">
        <v>15</v>
      </c>
      <c r="I40" s="42"/>
      <c r="J40" s="54" t="s">
        <v>12</v>
      </c>
      <c r="K40" s="7" t="s">
        <v>32</v>
      </c>
      <c r="L40" s="8">
        <v>200</v>
      </c>
      <c r="M40" s="34">
        <v>4.5</v>
      </c>
      <c r="N40" s="34">
        <v>4.1</v>
      </c>
      <c r="O40" s="34">
        <v>31</v>
      </c>
      <c r="P40" s="34">
        <v>182</v>
      </c>
      <c r="Q40" s="34" t="s">
        <v>15</v>
      </c>
      <c r="R40" s="48"/>
    </row>
    <row r="41" spans="1:18" ht="18.75">
      <c r="A41" s="55"/>
      <c r="B41" s="7" t="s">
        <v>33</v>
      </c>
      <c r="C41" s="8">
        <v>150</v>
      </c>
      <c r="D41" s="34">
        <v>3.2</v>
      </c>
      <c r="E41" s="34">
        <v>2.8</v>
      </c>
      <c r="F41" s="34">
        <v>12.9</v>
      </c>
      <c r="G41" s="34">
        <v>88.3</v>
      </c>
      <c r="H41" s="34">
        <v>1.2</v>
      </c>
      <c r="I41" s="43"/>
      <c r="J41" s="55"/>
      <c r="K41" s="7" t="s">
        <v>33</v>
      </c>
      <c r="L41" s="8">
        <v>180</v>
      </c>
      <c r="M41" s="34">
        <v>3.8</v>
      </c>
      <c r="N41" s="34">
        <v>3.3</v>
      </c>
      <c r="O41" s="34">
        <v>15.5</v>
      </c>
      <c r="P41" s="34">
        <v>106</v>
      </c>
      <c r="Q41" s="34">
        <v>1.44</v>
      </c>
      <c r="R41" s="48"/>
    </row>
    <row r="42" spans="1:18" ht="56.25">
      <c r="A42" s="55"/>
      <c r="B42" s="7" t="s">
        <v>104</v>
      </c>
      <c r="C42" s="8">
        <v>55</v>
      </c>
      <c r="D42" s="34">
        <v>5.82</v>
      </c>
      <c r="E42" s="34">
        <v>6.93</v>
      </c>
      <c r="F42" s="34">
        <v>20.01</v>
      </c>
      <c r="G42" s="34">
        <v>163</v>
      </c>
      <c r="H42" s="34">
        <v>0.07</v>
      </c>
      <c r="I42" s="43"/>
      <c r="J42" s="55"/>
      <c r="K42" s="7" t="s">
        <v>104</v>
      </c>
      <c r="L42" s="8">
        <v>55</v>
      </c>
      <c r="M42" s="34">
        <v>5.82</v>
      </c>
      <c r="N42" s="34">
        <v>6.93</v>
      </c>
      <c r="O42" s="34">
        <v>20.01</v>
      </c>
      <c r="P42" s="34">
        <v>163</v>
      </c>
      <c r="Q42" s="34">
        <v>0.07</v>
      </c>
      <c r="R42" s="48"/>
    </row>
    <row r="43" spans="1:18" ht="18.75">
      <c r="A43" s="56"/>
      <c r="B43" s="9" t="s">
        <v>17</v>
      </c>
      <c r="C43" s="10">
        <f aca="true" t="shared" si="8" ref="C43:H43">SUM(C40:C42)</f>
        <v>355</v>
      </c>
      <c r="D43" s="35">
        <f t="shared" si="8"/>
        <v>12.42</v>
      </c>
      <c r="E43" s="35">
        <f t="shared" si="8"/>
        <v>12.83</v>
      </c>
      <c r="F43" s="35">
        <f t="shared" si="8"/>
        <v>56.21000000000001</v>
      </c>
      <c r="G43" s="35">
        <f>SUM(G40:G42)</f>
        <v>387.8</v>
      </c>
      <c r="H43" s="35">
        <f t="shared" si="8"/>
        <v>1.27</v>
      </c>
      <c r="I43" s="44"/>
      <c r="J43" s="56"/>
      <c r="K43" s="9" t="s">
        <v>17</v>
      </c>
      <c r="L43" s="10">
        <f aca="true" t="shared" si="9" ref="L43:Q43">SUM(L40:L42)</f>
        <v>435</v>
      </c>
      <c r="M43" s="35">
        <f t="shared" si="9"/>
        <v>14.120000000000001</v>
      </c>
      <c r="N43" s="35">
        <f t="shared" si="9"/>
        <v>14.329999999999998</v>
      </c>
      <c r="O43" s="35">
        <f t="shared" si="9"/>
        <v>66.51</v>
      </c>
      <c r="P43" s="35">
        <f t="shared" si="9"/>
        <v>451</v>
      </c>
      <c r="Q43" s="35">
        <f t="shared" si="9"/>
        <v>1.51</v>
      </c>
      <c r="R43" s="48"/>
    </row>
    <row r="44" spans="1:18" ht="93.75">
      <c r="A44" s="54" t="s">
        <v>18</v>
      </c>
      <c r="B44" s="7" t="s">
        <v>19</v>
      </c>
      <c r="C44" s="8">
        <v>100</v>
      </c>
      <c r="D44" s="34">
        <v>0.5</v>
      </c>
      <c r="E44" s="34" t="s">
        <v>15</v>
      </c>
      <c r="F44" s="34">
        <v>10.1</v>
      </c>
      <c r="G44" s="34">
        <v>42.4</v>
      </c>
      <c r="H44" s="34">
        <v>2</v>
      </c>
      <c r="I44" s="42"/>
      <c r="J44" s="54" t="s">
        <v>18</v>
      </c>
      <c r="K44" s="7" t="s">
        <v>19</v>
      </c>
      <c r="L44" s="8">
        <v>180</v>
      </c>
      <c r="M44" s="34">
        <v>0.9</v>
      </c>
      <c r="N44" s="34" t="s">
        <v>15</v>
      </c>
      <c r="O44" s="34">
        <v>18.18</v>
      </c>
      <c r="P44" s="34">
        <v>76.8</v>
      </c>
      <c r="Q44" s="34">
        <v>3.6</v>
      </c>
      <c r="R44" s="48"/>
    </row>
    <row r="45" spans="1:18" ht="18.75">
      <c r="A45" s="56"/>
      <c r="B45" s="9" t="s">
        <v>17</v>
      </c>
      <c r="C45" s="10">
        <f aca="true" t="shared" si="10" ref="C45:H45">SUM(C44)</f>
        <v>100</v>
      </c>
      <c r="D45" s="35">
        <f t="shared" si="10"/>
        <v>0.5</v>
      </c>
      <c r="E45" s="35">
        <f t="shared" si="10"/>
        <v>0</v>
      </c>
      <c r="F45" s="35">
        <f t="shared" si="10"/>
        <v>10.1</v>
      </c>
      <c r="G45" s="35">
        <f t="shared" si="10"/>
        <v>42.4</v>
      </c>
      <c r="H45" s="35">
        <f t="shared" si="10"/>
        <v>2</v>
      </c>
      <c r="I45" s="44"/>
      <c r="J45" s="56"/>
      <c r="K45" s="9" t="s">
        <v>17</v>
      </c>
      <c r="L45" s="10">
        <f aca="true" t="shared" si="11" ref="L45:Q45">SUM(L44)</f>
        <v>180</v>
      </c>
      <c r="M45" s="35">
        <f t="shared" si="11"/>
        <v>0.9</v>
      </c>
      <c r="N45" s="35">
        <f t="shared" si="11"/>
        <v>0</v>
      </c>
      <c r="O45" s="35">
        <f t="shared" si="11"/>
        <v>18.18</v>
      </c>
      <c r="P45" s="35">
        <f t="shared" si="11"/>
        <v>76.8</v>
      </c>
      <c r="Q45" s="35">
        <f t="shared" si="11"/>
        <v>3.6</v>
      </c>
      <c r="R45" s="48"/>
    </row>
    <row r="46" spans="1:18" ht="37.5">
      <c r="A46" s="54" t="s">
        <v>20</v>
      </c>
      <c r="B46" s="7" t="s">
        <v>34</v>
      </c>
      <c r="C46" s="8">
        <v>30</v>
      </c>
      <c r="D46" s="34">
        <v>0.4</v>
      </c>
      <c r="E46" s="34">
        <v>1.8</v>
      </c>
      <c r="F46" s="34">
        <v>1.98</v>
      </c>
      <c r="G46" s="34">
        <v>25.9</v>
      </c>
      <c r="H46" s="34">
        <v>0.1</v>
      </c>
      <c r="I46" s="42"/>
      <c r="J46" s="54" t="s">
        <v>20</v>
      </c>
      <c r="K46" s="7" t="s">
        <v>34</v>
      </c>
      <c r="L46" s="8">
        <v>50</v>
      </c>
      <c r="M46" s="34">
        <v>0.6</v>
      </c>
      <c r="N46" s="34">
        <v>3.05</v>
      </c>
      <c r="O46" s="34">
        <v>3.3</v>
      </c>
      <c r="P46" s="34">
        <v>43.2</v>
      </c>
      <c r="Q46" s="34">
        <v>0.24</v>
      </c>
      <c r="R46" s="48"/>
    </row>
    <row r="47" spans="1:18" ht="56.25">
      <c r="A47" s="55"/>
      <c r="B47" s="7" t="s">
        <v>207</v>
      </c>
      <c r="C47" s="8">
        <v>150</v>
      </c>
      <c r="D47" s="34">
        <v>1.8</v>
      </c>
      <c r="E47" s="34">
        <v>2.8</v>
      </c>
      <c r="F47" s="34">
        <v>10.4</v>
      </c>
      <c r="G47" s="34">
        <v>80.9</v>
      </c>
      <c r="H47" s="34">
        <v>4.9</v>
      </c>
      <c r="I47" s="43"/>
      <c r="J47" s="55"/>
      <c r="K47" s="7" t="s">
        <v>207</v>
      </c>
      <c r="L47" s="8">
        <v>200</v>
      </c>
      <c r="M47" s="34">
        <v>2.35</v>
      </c>
      <c r="N47" s="34">
        <v>3.77</v>
      </c>
      <c r="O47" s="34">
        <v>13.89</v>
      </c>
      <c r="P47" s="34">
        <v>107.9</v>
      </c>
      <c r="Q47" s="34">
        <v>6.6</v>
      </c>
      <c r="R47" s="48"/>
    </row>
    <row r="48" spans="1:18" ht="18.75">
      <c r="A48" s="55"/>
      <c r="B48" s="7" t="s">
        <v>35</v>
      </c>
      <c r="C48" s="8">
        <v>50</v>
      </c>
      <c r="D48" s="34">
        <v>7.25</v>
      </c>
      <c r="E48" s="34">
        <v>9.3</v>
      </c>
      <c r="F48" s="34">
        <v>1.5</v>
      </c>
      <c r="G48" s="34">
        <v>118.6</v>
      </c>
      <c r="H48" s="34">
        <v>0.1</v>
      </c>
      <c r="I48" s="43"/>
      <c r="J48" s="55"/>
      <c r="K48" s="7" t="s">
        <v>35</v>
      </c>
      <c r="L48" s="8">
        <v>70</v>
      </c>
      <c r="M48" s="34">
        <v>10.15</v>
      </c>
      <c r="N48" s="34">
        <v>13.03</v>
      </c>
      <c r="O48" s="34">
        <v>2.14</v>
      </c>
      <c r="P48" s="34">
        <v>166</v>
      </c>
      <c r="Q48" s="34">
        <v>0.13</v>
      </c>
      <c r="R48" s="48"/>
    </row>
    <row r="49" spans="1:18" ht="18.75">
      <c r="A49" s="55"/>
      <c r="B49" s="7" t="s">
        <v>36</v>
      </c>
      <c r="C49" s="8">
        <v>110</v>
      </c>
      <c r="D49" s="34">
        <v>2.64</v>
      </c>
      <c r="E49" s="34">
        <v>4</v>
      </c>
      <c r="F49" s="34">
        <v>7.9</v>
      </c>
      <c r="G49" s="34">
        <v>90.1</v>
      </c>
      <c r="H49" s="34">
        <v>0.04</v>
      </c>
      <c r="I49" s="43"/>
      <c r="J49" s="55"/>
      <c r="K49" s="7" t="s">
        <v>36</v>
      </c>
      <c r="L49" s="8">
        <v>130</v>
      </c>
      <c r="M49" s="34">
        <v>3.6</v>
      </c>
      <c r="N49" s="34">
        <v>5.48</v>
      </c>
      <c r="O49" s="34">
        <v>10.82</v>
      </c>
      <c r="P49" s="34">
        <v>122.8</v>
      </c>
      <c r="Q49" s="34">
        <v>0.06</v>
      </c>
      <c r="R49" s="48"/>
    </row>
    <row r="50" spans="1:18" ht="18.75">
      <c r="A50" s="55"/>
      <c r="B50" s="7" t="s">
        <v>37</v>
      </c>
      <c r="C50" s="8">
        <v>150</v>
      </c>
      <c r="D50" s="34">
        <v>0.1</v>
      </c>
      <c r="E50" s="34">
        <v>0.1</v>
      </c>
      <c r="F50" s="34">
        <v>19.9</v>
      </c>
      <c r="G50" s="34">
        <v>81.3</v>
      </c>
      <c r="H50" s="34">
        <v>1.4</v>
      </c>
      <c r="I50" s="43"/>
      <c r="J50" s="55"/>
      <c r="K50" s="7" t="s">
        <v>37</v>
      </c>
      <c r="L50" s="8">
        <v>180</v>
      </c>
      <c r="M50" s="34">
        <v>0.16</v>
      </c>
      <c r="N50" s="34">
        <v>0.16</v>
      </c>
      <c r="O50" s="34">
        <v>23.88</v>
      </c>
      <c r="P50" s="34">
        <v>97.6</v>
      </c>
      <c r="Q50" s="34">
        <v>1.72</v>
      </c>
      <c r="R50" s="48"/>
    </row>
    <row r="51" spans="1:18" ht="18.75">
      <c r="A51" s="55"/>
      <c r="B51" s="7" t="s">
        <v>23</v>
      </c>
      <c r="C51" s="8">
        <v>15</v>
      </c>
      <c r="D51" s="34">
        <v>0.99</v>
      </c>
      <c r="E51" s="34">
        <v>0.18</v>
      </c>
      <c r="F51" s="34">
        <v>5.1</v>
      </c>
      <c r="G51" s="34">
        <v>25.6</v>
      </c>
      <c r="H51" s="34" t="s">
        <v>15</v>
      </c>
      <c r="I51" s="43"/>
      <c r="J51" s="55"/>
      <c r="K51" s="7" t="s">
        <v>23</v>
      </c>
      <c r="L51" s="8">
        <v>20</v>
      </c>
      <c r="M51" s="34">
        <v>1.32</v>
      </c>
      <c r="N51" s="34">
        <v>0.24</v>
      </c>
      <c r="O51" s="34">
        <v>5.1</v>
      </c>
      <c r="P51" s="34">
        <v>34.1</v>
      </c>
      <c r="Q51" s="34" t="s">
        <v>15</v>
      </c>
      <c r="R51" s="48"/>
    </row>
    <row r="52" spans="1:18" ht="18.75">
      <c r="A52" s="55"/>
      <c r="B52" s="7" t="s">
        <v>14</v>
      </c>
      <c r="C52" s="8">
        <v>15</v>
      </c>
      <c r="D52" s="34">
        <v>1.2</v>
      </c>
      <c r="E52" s="34">
        <v>0.15</v>
      </c>
      <c r="F52" s="34">
        <v>7.5</v>
      </c>
      <c r="G52" s="34">
        <v>39</v>
      </c>
      <c r="H52" s="34" t="s">
        <v>15</v>
      </c>
      <c r="I52" s="43"/>
      <c r="J52" s="55"/>
      <c r="K52" s="7" t="s">
        <v>14</v>
      </c>
      <c r="L52" s="8">
        <v>20</v>
      </c>
      <c r="M52" s="34">
        <v>1.6</v>
      </c>
      <c r="N52" s="34">
        <v>0.2</v>
      </c>
      <c r="O52" s="34">
        <v>10</v>
      </c>
      <c r="P52" s="34">
        <v>48</v>
      </c>
      <c r="Q52" s="34" t="s">
        <v>15</v>
      </c>
      <c r="R52" s="48"/>
    </row>
    <row r="53" spans="1:18" ht="18.75">
      <c r="A53" s="56"/>
      <c r="B53" s="9" t="s">
        <v>17</v>
      </c>
      <c r="C53" s="10">
        <f aca="true" t="shared" si="12" ref="C53:H53">SUM(C46:C52)</f>
        <v>520</v>
      </c>
      <c r="D53" s="35">
        <f t="shared" si="12"/>
        <v>14.379999999999999</v>
      </c>
      <c r="E53" s="35">
        <f t="shared" si="12"/>
        <v>18.33</v>
      </c>
      <c r="F53" s="35">
        <f t="shared" si="12"/>
        <v>54.28</v>
      </c>
      <c r="G53" s="35">
        <f t="shared" si="12"/>
        <v>461.40000000000003</v>
      </c>
      <c r="H53" s="35">
        <f t="shared" si="12"/>
        <v>6.539999999999999</v>
      </c>
      <c r="I53" s="44"/>
      <c r="J53" s="56"/>
      <c r="K53" s="9" t="s">
        <v>17</v>
      </c>
      <c r="L53" s="10">
        <f aca="true" t="shared" si="13" ref="L53:Q53">SUM(L46:L52)</f>
        <v>670</v>
      </c>
      <c r="M53" s="35">
        <f t="shared" si="13"/>
        <v>19.780000000000005</v>
      </c>
      <c r="N53" s="35">
        <f t="shared" si="13"/>
        <v>25.93</v>
      </c>
      <c r="O53" s="35">
        <f t="shared" si="13"/>
        <v>69.13</v>
      </c>
      <c r="P53" s="35">
        <f t="shared" si="13"/>
        <v>619.6</v>
      </c>
      <c r="Q53" s="35">
        <f t="shared" si="13"/>
        <v>8.75</v>
      </c>
      <c r="R53" s="48"/>
    </row>
    <row r="54" spans="1:18" ht="56.25">
      <c r="A54" s="54" t="s">
        <v>24</v>
      </c>
      <c r="B54" s="7" t="s">
        <v>39</v>
      </c>
      <c r="C54" s="8">
        <v>150</v>
      </c>
      <c r="D54" s="34">
        <v>4.2</v>
      </c>
      <c r="E54" s="34">
        <v>4.8</v>
      </c>
      <c r="F54" s="34">
        <v>6</v>
      </c>
      <c r="G54" s="34">
        <v>84.2</v>
      </c>
      <c r="H54" s="34">
        <v>1.2</v>
      </c>
      <c r="I54" s="42"/>
      <c r="J54" s="54" t="s">
        <v>24</v>
      </c>
      <c r="K54" s="7" t="s">
        <v>39</v>
      </c>
      <c r="L54" s="8">
        <v>180</v>
      </c>
      <c r="M54" s="34">
        <v>5</v>
      </c>
      <c r="N54" s="34">
        <v>5.7</v>
      </c>
      <c r="O54" s="34">
        <v>7.2</v>
      </c>
      <c r="P54" s="34">
        <v>101</v>
      </c>
      <c r="Q54" s="34">
        <v>1.2</v>
      </c>
      <c r="R54" s="48"/>
    </row>
    <row r="55" spans="1:18" ht="18.75">
      <c r="A55" s="55"/>
      <c r="B55" s="14" t="s">
        <v>166</v>
      </c>
      <c r="C55" s="8">
        <v>40</v>
      </c>
      <c r="D55" s="34">
        <v>1.3</v>
      </c>
      <c r="E55" s="34">
        <v>11.7</v>
      </c>
      <c r="F55" s="34">
        <v>25.1</v>
      </c>
      <c r="G55" s="34">
        <v>205.6</v>
      </c>
      <c r="H55" s="34" t="s">
        <v>15</v>
      </c>
      <c r="I55" s="43"/>
      <c r="J55" s="55"/>
      <c r="K55" s="14" t="s">
        <v>166</v>
      </c>
      <c r="L55" s="8">
        <v>40</v>
      </c>
      <c r="M55" s="34">
        <v>1.3</v>
      </c>
      <c r="N55" s="34">
        <v>11.7</v>
      </c>
      <c r="O55" s="34">
        <v>25.1</v>
      </c>
      <c r="P55" s="34">
        <v>205.6</v>
      </c>
      <c r="Q55" s="34" t="s">
        <v>15</v>
      </c>
      <c r="R55" s="48"/>
    </row>
    <row r="56" spans="1:18" ht="18.75">
      <c r="A56" s="56"/>
      <c r="B56" s="9" t="s">
        <v>17</v>
      </c>
      <c r="C56" s="10">
        <f aca="true" t="shared" si="14" ref="C56:H56">SUM(C54:C55)</f>
        <v>190</v>
      </c>
      <c r="D56" s="35">
        <f t="shared" si="14"/>
        <v>5.5</v>
      </c>
      <c r="E56" s="35">
        <f t="shared" si="14"/>
        <v>16.5</v>
      </c>
      <c r="F56" s="35">
        <f t="shared" si="14"/>
        <v>31.1</v>
      </c>
      <c r="G56" s="35">
        <f t="shared" si="14"/>
        <v>289.8</v>
      </c>
      <c r="H56" s="35">
        <f t="shared" si="14"/>
        <v>1.2</v>
      </c>
      <c r="I56" s="44"/>
      <c r="J56" s="56"/>
      <c r="K56" s="9" t="s">
        <v>17</v>
      </c>
      <c r="L56" s="10">
        <f aca="true" t="shared" si="15" ref="L56:Q56">SUM(L54:L55)</f>
        <v>220</v>
      </c>
      <c r="M56" s="35">
        <f t="shared" si="15"/>
        <v>6.3</v>
      </c>
      <c r="N56" s="35">
        <f t="shared" si="15"/>
        <v>17.4</v>
      </c>
      <c r="O56" s="35">
        <f t="shared" si="15"/>
        <v>32.300000000000004</v>
      </c>
      <c r="P56" s="35">
        <f t="shared" si="15"/>
        <v>306.6</v>
      </c>
      <c r="Q56" s="35">
        <f t="shared" si="15"/>
        <v>1.2</v>
      </c>
      <c r="R56" s="48"/>
    </row>
    <row r="57" spans="1:18" ht="37.5">
      <c r="A57" s="54" t="s">
        <v>26</v>
      </c>
      <c r="B57" s="7" t="s">
        <v>40</v>
      </c>
      <c r="C57" s="8">
        <v>30</v>
      </c>
      <c r="D57" s="34">
        <v>0.3</v>
      </c>
      <c r="E57" s="34">
        <v>1.3</v>
      </c>
      <c r="F57" s="34">
        <v>1.74</v>
      </c>
      <c r="G57" s="34">
        <v>19.02</v>
      </c>
      <c r="H57" s="34">
        <v>6.9</v>
      </c>
      <c r="I57" s="42"/>
      <c r="J57" s="54" t="s">
        <v>26</v>
      </c>
      <c r="K57" s="7" t="s">
        <v>40</v>
      </c>
      <c r="L57" s="8">
        <v>50</v>
      </c>
      <c r="M57" s="34">
        <v>0.46</v>
      </c>
      <c r="N57" s="34">
        <v>2.2</v>
      </c>
      <c r="O57" s="34">
        <v>2.9</v>
      </c>
      <c r="P57" s="34">
        <v>31.7</v>
      </c>
      <c r="Q57" s="34">
        <v>11.6</v>
      </c>
      <c r="R57" s="48"/>
    </row>
    <row r="58" spans="1:18" ht="18.75">
      <c r="A58" s="55"/>
      <c r="B58" s="7" t="s">
        <v>41</v>
      </c>
      <c r="C58" s="8">
        <v>50</v>
      </c>
      <c r="D58" s="34">
        <v>7.2</v>
      </c>
      <c r="E58" s="34">
        <v>2.3</v>
      </c>
      <c r="F58" s="34">
        <v>4.9</v>
      </c>
      <c r="G58" s="34">
        <v>69.3</v>
      </c>
      <c r="H58" s="34">
        <v>0.2</v>
      </c>
      <c r="I58" s="43"/>
      <c r="J58" s="55"/>
      <c r="K58" s="7" t="s">
        <v>41</v>
      </c>
      <c r="L58" s="8">
        <v>70</v>
      </c>
      <c r="M58" s="34">
        <v>10.09</v>
      </c>
      <c r="N58" s="34">
        <v>3.26</v>
      </c>
      <c r="O58" s="34">
        <v>6.79</v>
      </c>
      <c r="P58" s="34">
        <v>97</v>
      </c>
      <c r="Q58" s="34">
        <v>0.24</v>
      </c>
      <c r="R58" s="48"/>
    </row>
    <row r="59" spans="1:18" ht="18.75">
      <c r="A59" s="55"/>
      <c r="B59" s="7" t="s">
        <v>42</v>
      </c>
      <c r="C59" s="8">
        <v>120</v>
      </c>
      <c r="D59" s="34">
        <v>2.4</v>
      </c>
      <c r="E59" s="34">
        <v>3.8</v>
      </c>
      <c r="F59" s="34">
        <v>16.3</v>
      </c>
      <c r="G59" s="34">
        <v>110.4</v>
      </c>
      <c r="H59" s="34">
        <v>14.5</v>
      </c>
      <c r="I59" s="43"/>
      <c r="J59" s="55"/>
      <c r="K59" s="7" t="s">
        <v>42</v>
      </c>
      <c r="L59" s="8">
        <v>150</v>
      </c>
      <c r="M59" s="34">
        <v>3.06</v>
      </c>
      <c r="N59" s="34">
        <v>4.8</v>
      </c>
      <c r="O59" s="34">
        <v>20.43</v>
      </c>
      <c r="P59" s="34">
        <v>138</v>
      </c>
      <c r="Q59" s="34">
        <v>18.15</v>
      </c>
      <c r="R59" s="48"/>
    </row>
    <row r="60" spans="1:18" ht="18.75">
      <c r="A60" s="55"/>
      <c r="B60" s="7" t="s">
        <v>43</v>
      </c>
      <c r="C60" s="8">
        <v>150</v>
      </c>
      <c r="D60" s="34">
        <v>0</v>
      </c>
      <c r="E60" s="34">
        <v>0</v>
      </c>
      <c r="F60" s="34">
        <v>10</v>
      </c>
      <c r="G60" s="34">
        <v>40</v>
      </c>
      <c r="H60" s="34">
        <v>0.02</v>
      </c>
      <c r="I60" s="43"/>
      <c r="J60" s="55"/>
      <c r="K60" s="7" t="s">
        <v>43</v>
      </c>
      <c r="L60" s="8">
        <v>180</v>
      </c>
      <c r="M60" s="34">
        <v>0</v>
      </c>
      <c r="N60" s="34">
        <v>0</v>
      </c>
      <c r="O60" s="34">
        <v>12</v>
      </c>
      <c r="P60" s="34">
        <v>48</v>
      </c>
      <c r="Q60" s="34">
        <v>0.03</v>
      </c>
      <c r="R60" s="48"/>
    </row>
    <row r="61" spans="1:18" ht="18.75">
      <c r="A61" s="55"/>
      <c r="B61" s="7" t="s">
        <v>23</v>
      </c>
      <c r="C61" s="8">
        <v>20</v>
      </c>
      <c r="D61" s="34">
        <v>1.32</v>
      </c>
      <c r="E61" s="34">
        <v>0.24</v>
      </c>
      <c r="F61" s="34">
        <v>6.8</v>
      </c>
      <c r="G61" s="34">
        <v>34.1</v>
      </c>
      <c r="H61" s="34" t="s">
        <v>15</v>
      </c>
      <c r="I61" s="43"/>
      <c r="J61" s="55"/>
      <c r="K61" s="7" t="s">
        <v>23</v>
      </c>
      <c r="L61" s="8">
        <v>30</v>
      </c>
      <c r="M61" s="34">
        <v>1.98</v>
      </c>
      <c r="N61" s="34">
        <v>0.36</v>
      </c>
      <c r="O61" s="34">
        <v>10.2</v>
      </c>
      <c r="P61" s="34">
        <v>51.2</v>
      </c>
      <c r="Q61" s="34" t="s">
        <v>15</v>
      </c>
      <c r="R61" s="48"/>
    </row>
    <row r="62" spans="1:18" ht="18.75">
      <c r="A62" s="56"/>
      <c r="B62" s="11" t="s">
        <v>17</v>
      </c>
      <c r="C62" s="10">
        <f aca="true" t="shared" si="16" ref="C62:H62">SUM(C57:C61)</f>
        <v>370</v>
      </c>
      <c r="D62" s="35">
        <f t="shared" si="16"/>
        <v>11.22</v>
      </c>
      <c r="E62" s="35">
        <f t="shared" si="16"/>
        <v>7.64</v>
      </c>
      <c r="F62" s="35">
        <f t="shared" si="16"/>
        <v>39.739999999999995</v>
      </c>
      <c r="G62" s="35">
        <f t="shared" si="16"/>
        <v>272.82</v>
      </c>
      <c r="H62" s="35">
        <f t="shared" si="16"/>
        <v>21.62</v>
      </c>
      <c r="I62" s="44"/>
      <c r="J62" s="56"/>
      <c r="K62" s="11" t="s">
        <v>17</v>
      </c>
      <c r="L62" s="10">
        <f aca="true" t="shared" si="17" ref="L62:Q62">SUM(L57:L61)</f>
        <v>480</v>
      </c>
      <c r="M62" s="35">
        <f t="shared" si="17"/>
        <v>15.590000000000002</v>
      </c>
      <c r="N62" s="35">
        <f t="shared" si="17"/>
        <v>10.62</v>
      </c>
      <c r="O62" s="35">
        <f t="shared" si="17"/>
        <v>52.31999999999999</v>
      </c>
      <c r="P62" s="35">
        <f t="shared" si="17"/>
        <v>365.9</v>
      </c>
      <c r="Q62" s="35">
        <f t="shared" si="17"/>
        <v>30.02</v>
      </c>
      <c r="R62" s="48"/>
    </row>
    <row r="63" spans="1:18" ht="18.75">
      <c r="A63" s="57" t="s">
        <v>44</v>
      </c>
      <c r="B63" s="58"/>
      <c r="C63" s="10">
        <f aca="true" t="shared" si="18" ref="C63:H63">C62+C56+C53+C45+C43</f>
        <v>1535</v>
      </c>
      <c r="D63" s="35">
        <f t="shared" si="18"/>
        <v>44.019999999999996</v>
      </c>
      <c r="E63" s="35">
        <f t="shared" si="18"/>
        <v>55.3</v>
      </c>
      <c r="F63" s="35">
        <f t="shared" si="18"/>
        <v>191.43</v>
      </c>
      <c r="G63" s="35">
        <f t="shared" si="18"/>
        <v>1454.22</v>
      </c>
      <c r="H63" s="35">
        <f t="shared" si="18"/>
        <v>32.63</v>
      </c>
      <c r="I63" s="45"/>
      <c r="J63" s="57" t="s">
        <v>44</v>
      </c>
      <c r="K63" s="58"/>
      <c r="L63" s="10">
        <f aca="true" t="shared" si="19" ref="L63:Q63">L62+L56+L53+L45+L43</f>
        <v>1985</v>
      </c>
      <c r="M63" s="35">
        <f t="shared" si="19"/>
        <v>56.69</v>
      </c>
      <c r="N63" s="35">
        <f t="shared" si="19"/>
        <v>68.28</v>
      </c>
      <c r="O63" s="35">
        <f t="shared" si="19"/>
        <v>238.44</v>
      </c>
      <c r="P63" s="35">
        <f t="shared" si="19"/>
        <v>1819.8999999999999</v>
      </c>
      <c r="Q63" s="35">
        <f t="shared" si="19"/>
        <v>45.08</v>
      </c>
      <c r="R63" s="48"/>
    </row>
    <row r="64" spans="1:18" ht="18.75">
      <c r="A64" s="12"/>
      <c r="B64" s="12"/>
      <c r="C64" s="12"/>
      <c r="D64" s="52"/>
      <c r="E64" s="52"/>
      <c r="F64" s="52"/>
      <c r="G64" s="52"/>
      <c r="H64" s="52"/>
      <c r="I64" s="12"/>
      <c r="J64" s="12"/>
      <c r="K64" s="12"/>
      <c r="L64" s="12"/>
      <c r="M64" s="52"/>
      <c r="N64" s="52"/>
      <c r="O64" s="52"/>
      <c r="P64" s="52"/>
      <c r="Q64" s="52"/>
      <c r="R64" s="12"/>
    </row>
    <row r="65" spans="1:12" ht="18.75">
      <c r="A65" s="1" t="s">
        <v>45</v>
      </c>
      <c r="B65" s="1" t="s">
        <v>1</v>
      </c>
      <c r="C65" s="2" t="s">
        <v>102</v>
      </c>
      <c r="J65" s="1" t="s">
        <v>45</v>
      </c>
      <c r="K65" s="1" t="s">
        <v>1</v>
      </c>
      <c r="L65" s="2" t="s">
        <v>171</v>
      </c>
    </row>
    <row r="66" spans="1:18" ht="18.75">
      <c r="A66" s="76" t="s">
        <v>100</v>
      </c>
      <c r="B66" s="76"/>
      <c r="C66" s="76"/>
      <c r="D66" s="76"/>
      <c r="H66" s="51" t="s">
        <v>2</v>
      </c>
      <c r="I66" s="3"/>
      <c r="J66" s="76" t="s">
        <v>100</v>
      </c>
      <c r="K66" s="76"/>
      <c r="L66" s="76"/>
      <c r="M66" s="76"/>
      <c r="Q66" s="51" t="s">
        <v>2</v>
      </c>
      <c r="R66" s="3"/>
    </row>
    <row r="67" spans="1:18" ht="18.75">
      <c r="A67" s="4"/>
      <c r="C67" s="5"/>
      <c r="H67" s="51" t="s">
        <v>31</v>
      </c>
      <c r="I67" s="3"/>
      <c r="J67" s="4"/>
      <c r="L67" s="5"/>
      <c r="Q67" s="51" t="s">
        <v>31</v>
      </c>
      <c r="R67" s="3"/>
    </row>
    <row r="68" spans="1:10" ht="18.75">
      <c r="A68" s="4"/>
      <c r="J68" s="4"/>
    </row>
    <row r="69" spans="1:18" s="6" customFormat="1" ht="18.75" customHeight="1">
      <c r="A69" s="67" t="s">
        <v>3</v>
      </c>
      <c r="B69" s="67" t="s">
        <v>84</v>
      </c>
      <c r="C69" s="62" t="s">
        <v>4</v>
      </c>
      <c r="D69" s="70" t="s">
        <v>6</v>
      </c>
      <c r="E69" s="71"/>
      <c r="F69" s="72"/>
      <c r="G69" s="59" t="s">
        <v>7</v>
      </c>
      <c r="H69" s="59" t="s">
        <v>8</v>
      </c>
      <c r="I69" s="39"/>
      <c r="J69" s="67" t="s">
        <v>3</v>
      </c>
      <c r="K69" s="67" t="s">
        <v>84</v>
      </c>
      <c r="L69" s="62" t="s">
        <v>4</v>
      </c>
      <c r="M69" s="70" t="s">
        <v>6</v>
      </c>
      <c r="N69" s="71"/>
      <c r="O69" s="72"/>
      <c r="P69" s="59" t="s">
        <v>7</v>
      </c>
      <c r="Q69" s="59" t="s">
        <v>8</v>
      </c>
      <c r="R69" s="47"/>
    </row>
    <row r="70" spans="1:18" s="6" customFormat="1" ht="18.75">
      <c r="A70" s="68"/>
      <c r="B70" s="68"/>
      <c r="C70" s="63" t="s">
        <v>5</v>
      </c>
      <c r="D70" s="73"/>
      <c r="E70" s="74"/>
      <c r="F70" s="75"/>
      <c r="G70" s="60"/>
      <c r="H70" s="60"/>
      <c r="I70" s="40"/>
      <c r="J70" s="68"/>
      <c r="K70" s="68"/>
      <c r="L70" s="63" t="s">
        <v>5</v>
      </c>
      <c r="M70" s="73"/>
      <c r="N70" s="74"/>
      <c r="O70" s="75"/>
      <c r="P70" s="60"/>
      <c r="Q70" s="60"/>
      <c r="R70" s="47"/>
    </row>
    <row r="71" spans="1:18" s="6" customFormat="1" ht="18.75">
      <c r="A71" s="68"/>
      <c r="B71" s="68"/>
      <c r="C71" s="63"/>
      <c r="D71" s="65" t="s">
        <v>9</v>
      </c>
      <c r="E71" s="65" t="s">
        <v>10</v>
      </c>
      <c r="F71" s="65" t="s">
        <v>11</v>
      </c>
      <c r="G71" s="60"/>
      <c r="H71" s="60"/>
      <c r="I71" s="40"/>
      <c r="J71" s="68"/>
      <c r="K71" s="68"/>
      <c r="L71" s="63"/>
      <c r="M71" s="65" t="s">
        <v>9</v>
      </c>
      <c r="N71" s="65" t="s">
        <v>10</v>
      </c>
      <c r="O71" s="65" t="s">
        <v>11</v>
      </c>
      <c r="P71" s="60"/>
      <c r="Q71" s="60"/>
      <c r="R71" s="47"/>
    </row>
    <row r="72" spans="1:18" s="6" customFormat="1" ht="18.75">
      <c r="A72" s="69"/>
      <c r="B72" s="69"/>
      <c r="C72" s="64"/>
      <c r="D72" s="66"/>
      <c r="E72" s="66"/>
      <c r="F72" s="66"/>
      <c r="G72" s="61"/>
      <c r="H72" s="61"/>
      <c r="I72" s="41"/>
      <c r="J72" s="69"/>
      <c r="K72" s="69"/>
      <c r="L72" s="64"/>
      <c r="M72" s="66"/>
      <c r="N72" s="66"/>
      <c r="O72" s="66"/>
      <c r="P72" s="61"/>
      <c r="Q72" s="61"/>
      <c r="R72" s="47"/>
    </row>
    <row r="73" spans="1:18" ht="56.25">
      <c r="A73" s="54" t="s">
        <v>12</v>
      </c>
      <c r="B73" s="7" t="s">
        <v>219</v>
      </c>
      <c r="C73" s="8">
        <v>150</v>
      </c>
      <c r="D73" s="34">
        <v>3.8</v>
      </c>
      <c r="E73" s="34">
        <v>4.6</v>
      </c>
      <c r="F73" s="34">
        <v>1.4</v>
      </c>
      <c r="G73" s="34">
        <v>147.8</v>
      </c>
      <c r="H73" s="34" t="s">
        <v>15</v>
      </c>
      <c r="I73" s="42"/>
      <c r="J73" s="54" t="s">
        <v>12</v>
      </c>
      <c r="K73" s="7" t="s">
        <v>219</v>
      </c>
      <c r="L73" s="8">
        <v>200</v>
      </c>
      <c r="M73" s="34">
        <v>5.1</v>
      </c>
      <c r="N73" s="34">
        <v>6.1</v>
      </c>
      <c r="O73" s="34">
        <v>1.86</v>
      </c>
      <c r="P73" s="34">
        <v>197</v>
      </c>
      <c r="Q73" s="34" t="s">
        <v>15</v>
      </c>
      <c r="R73" s="48"/>
    </row>
    <row r="74" spans="1:18" ht="37.5">
      <c r="A74" s="55"/>
      <c r="B74" s="7" t="s">
        <v>48</v>
      </c>
      <c r="C74" s="8">
        <v>150</v>
      </c>
      <c r="D74" s="34">
        <v>2.4</v>
      </c>
      <c r="E74" s="34">
        <v>2</v>
      </c>
      <c r="F74" s="34">
        <v>12</v>
      </c>
      <c r="G74" s="34">
        <v>75.8</v>
      </c>
      <c r="H74" s="34">
        <v>0.9</v>
      </c>
      <c r="I74" s="43"/>
      <c r="J74" s="55"/>
      <c r="K74" s="7" t="s">
        <v>48</v>
      </c>
      <c r="L74" s="8">
        <v>180</v>
      </c>
      <c r="M74" s="34">
        <v>2.9</v>
      </c>
      <c r="N74" s="34">
        <v>2.4</v>
      </c>
      <c r="O74" s="34">
        <v>14.4</v>
      </c>
      <c r="P74" s="34">
        <v>91</v>
      </c>
      <c r="Q74" s="34">
        <v>0.9</v>
      </c>
      <c r="R74" s="48"/>
    </row>
    <row r="75" spans="1:18" ht="18.75">
      <c r="A75" s="55"/>
      <c r="B75" s="7" t="s">
        <v>14</v>
      </c>
      <c r="C75" s="8">
        <v>30</v>
      </c>
      <c r="D75" s="34">
        <v>2.4</v>
      </c>
      <c r="E75" s="34">
        <v>0.3</v>
      </c>
      <c r="F75" s="34">
        <v>15</v>
      </c>
      <c r="G75" s="34">
        <v>78</v>
      </c>
      <c r="H75" s="34" t="s">
        <v>15</v>
      </c>
      <c r="I75" s="43"/>
      <c r="J75" s="55"/>
      <c r="K75" s="7" t="s">
        <v>14</v>
      </c>
      <c r="L75" s="8">
        <v>30</v>
      </c>
      <c r="M75" s="34">
        <v>2.4</v>
      </c>
      <c r="N75" s="34">
        <v>0.3</v>
      </c>
      <c r="O75" s="34">
        <v>15</v>
      </c>
      <c r="P75" s="34">
        <v>78</v>
      </c>
      <c r="Q75" s="34" t="s">
        <v>15</v>
      </c>
      <c r="R75" s="48"/>
    </row>
    <row r="76" spans="1:18" ht="18.75">
      <c r="A76" s="55"/>
      <c r="B76" s="7" t="s">
        <v>49</v>
      </c>
      <c r="C76" s="8">
        <v>5</v>
      </c>
      <c r="D76" s="34">
        <v>0.02</v>
      </c>
      <c r="E76" s="34">
        <v>3.6</v>
      </c>
      <c r="F76" s="34">
        <v>0.04</v>
      </c>
      <c r="G76" s="34">
        <v>33</v>
      </c>
      <c r="H76" s="34" t="s">
        <v>15</v>
      </c>
      <c r="I76" s="43"/>
      <c r="J76" s="55"/>
      <c r="K76" s="7" t="s">
        <v>49</v>
      </c>
      <c r="L76" s="8">
        <v>10</v>
      </c>
      <c r="M76" s="34">
        <v>0.08</v>
      </c>
      <c r="N76" s="34">
        <v>7.24</v>
      </c>
      <c r="O76" s="34">
        <v>0.13</v>
      </c>
      <c r="P76" s="34">
        <v>86</v>
      </c>
      <c r="Q76" s="34" t="s">
        <v>15</v>
      </c>
      <c r="R76" s="48"/>
    </row>
    <row r="77" spans="1:18" ht="18.75">
      <c r="A77" s="56"/>
      <c r="B77" s="9" t="s">
        <v>17</v>
      </c>
      <c r="C77" s="13">
        <f aca="true" t="shared" si="20" ref="C77:H77">SUM(C73:C76)</f>
        <v>335</v>
      </c>
      <c r="D77" s="35">
        <f t="shared" si="20"/>
        <v>8.62</v>
      </c>
      <c r="E77" s="35">
        <f t="shared" si="20"/>
        <v>10.5</v>
      </c>
      <c r="F77" s="35">
        <f t="shared" si="20"/>
        <v>28.439999999999998</v>
      </c>
      <c r="G77" s="35">
        <f t="shared" si="20"/>
        <v>334.6</v>
      </c>
      <c r="H77" s="35">
        <f t="shared" si="20"/>
        <v>0.9</v>
      </c>
      <c r="I77" s="44"/>
      <c r="J77" s="56"/>
      <c r="K77" s="9" t="s">
        <v>17</v>
      </c>
      <c r="L77" s="13">
        <f aca="true" t="shared" si="21" ref="L77:Q77">SUM(L73:L76)</f>
        <v>420</v>
      </c>
      <c r="M77" s="35">
        <f t="shared" si="21"/>
        <v>10.48</v>
      </c>
      <c r="N77" s="35">
        <f t="shared" si="21"/>
        <v>16.04</v>
      </c>
      <c r="O77" s="35">
        <f t="shared" si="21"/>
        <v>31.39</v>
      </c>
      <c r="P77" s="35">
        <f t="shared" si="21"/>
        <v>452</v>
      </c>
      <c r="Q77" s="35">
        <f t="shared" si="21"/>
        <v>0.9</v>
      </c>
      <c r="R77" s="48"/>
    </row>
    <row r="78" spans="1:18" ht="93.75">
      <c r="A78" s="54" t="s">
        <v>18</v>
      </c>
      <c r="B78" s="7" t="s">
        <v>19</v>
      </c>
      <c r="C78" s="8">
        <v>100</v>
      </c>
      <c r="D78" s="34">
        <v>0.5</v>
      </c>
      <c r="E78" s="34" t="s">
        <v>15</v>
      </c>
      <c r="F78" s="34">
        <v>10.1</v>
      </c>
      <c r="G78" s="34">
        <v>42.4</v>
      </c>
      <c r="H78" s="34">
        <v>2</v>
      </c>
      <c r="I78" s="42"/>
      <c r="J78" s="54" t="s">
        <v>18</v>
      </c>
      <c r="K78" s="7" t="s">
        <v>19</v>
      </c>
      <c r="L78" s="8">
        <v>100</v>
      </c>
      <c r="M78" s="34">
        <v>0.5</v>
      </c>
      <c r="N78" s="34" t="s">
        <v>15</v>
      </c>
      <c r="O78" s="34">
        <v>10.1</v>
      </c>
      <c r="P78" s="34">
        <v>42.4</v>
      </c>
      <c r="Q78" s="34">
        <v>2</v>
      </c>
      <c r="R78" s="48"/>
    </row>
    <row r="79" spans="1:18" ht="23.25" customHeight="1">
      <c r="A79" s="55"/>
      <c r="B79" s="7" t="s">
        <v>203</v>
      </c>
      <c r="C79" s="8">
        <v>100</v>
      </c>
      <c r="D79" s="34">
        <v>0.4</v>
      </c>
      <c r="E79" s="34">
        <v>0.4</v>
      </c>
      <c r="F79" s="34">
        <v>9.8</v>
      </c>
      <c r="G79" s="34">
        <v>44</v>
      </c>
      <c r="H79" s="34">
        <v>10</v>
      </c>
      <c r="I79" s="42"/>
      <c r="J79" s="55"/>
      <c r="K79" s="7" t="s">
        <v>203</v>
      </c>
      <c r="L79" s="8">
        <v>100</v>
      </c>
      <c r="M79" s="34">
        <v>0.4</v>
      </c>
      <c r="N79" s="34">
        <v>0.4</v>
      </c>
      <c r="O79" s="34">
        <v>9.8</v>
      </c>
      <c r="P79" s="34">
        <v>44</v>
      </c>
      <c r="Q79" s="34">
        <v>10</v>
      </c>
      <c r="R79" s="48"/>
    </row>
    <row r="80" spans="1:18" ht="18.75">
      <c r="A80" s="56"/>
      <c r="B80" s="9" t="s">
        <v>17</v>
      </c>
      <c r="C80" s="10">
        <f aca="true" t="shared" si="22" ref="C80:H80">SUM(C78:C79)</f>
        <v>200</v>
      </c>
      <c r="D80" s="35">
        <f t="shared" si="22"/>
        <v>0.9</v>
      </c>
      <c r="E80" s="35">
        <f t="shared" si="22"/>
        <v>0.4</v>
      </c>
      <c r="F80" s="35">
        <f t="shared" si="22"/>
        <v>19.9</v>
      </c>
      <c r="G80" s="35">
        <f t="shared" si="22"/>
        <v>86.4</v>
      </c>
      <c r="H80" s="35">
        <f t="shared" si="22"/>
        <v>12</v>
      </c>
      <c r="I80" s="44"/>
      <c r="J80" s="56"/>
      <c r="K80" s="9" t="s">
        <v>17</v>
      </c>
      <c r="L80" s="10">
        <f aca="true" t="shared" si="23" ref="L80:Q80">SUM(L78:L79)</f>
        <v>200</v>
      </c>
      <c r="M80" s="35">
        <f t="shared" si="23"/>
        <v>0.9</v>
      </c>
      <c r="N80" s="35">
        <f t="shared" si="23"/>
        <v>0.4</v>
      </c>
      <c r="O80" s="35">
        <f t="shared" si="23"/>
        <v>19.9</v>
      </c>
      <c r="P80" s="35">
        <f t="shared" si="23"/>
        <v>86.4</v>
      </c>
      <c r="Q80" s="35">
        <f t="shared" si="23"/>
        <v>12</v>
      </c>
      <c r="R80" s="48"/>
    </row>
    <row r="81" spans="1:18" ht="37.5">
      <c r="A81" s="54" t="s">
        <v>20</v>
      </c>
      <c r="B81" s="7" t="s">
        <v>50</v>
      </c>
      <c r="C81" s="8">
        <v>30</v>
      </c>
      <c r="D81" s="34">
        <v>0.4</v>
      </c>
      <c r="E81" s="34">
        <v>1.8</v>
      </c>
      <c r="F81" s="34">
        <v>2</v>
      </c>
      <c r="G81" s="34">
        <v>26.2</v>
      </c>
      <c r="H81" s="34">
        <v>3.3</v>
      </c>
      <c r="I81" s="42"/>
      <c r="J81" s="54" t="s">
        <v>20</v>
      </c>
      <c r="K81" s="7" t="s">
        <v>50</v>
      </c>
      <c r="L81" s="8">
        <v>50</v>
      </c>
      <c r="M81" s="34">
        <v>0.72</v>
      </c>
      <c r="N81" s="34">
        <v>3.05</v>
      </c>
      <c r="O81" s="34">
        <v>3.34</v>
      </c>
      <c r="P81" s="34">
        <v>43.7</v>
      </c>
      <c r="Q81" s="34">
        <v>4.25</v>
      </c>
      <c r="R81" s="48"/>
    </row>
    <row r="82" spans="1:18" ht="18.75">
      <c r="A82" s="55"/>
      <c r="B82" s="7" t="s">
        <v>227</v>
      </c>
      <c r="C82" s="8">
        <v>150</v>
      </c>
      <c r="D82" s="34">
        <v>1.4</v>
      </c>
      <c r="E82" s="34">
        <v>2.85</v>
      </c>
      <c r="F82" s="34">
        <v>6.96</v>
      </c>
      <c r="G82" s="34">
        <v>45.8</v>
      </c>
      <c r="H82" s="34">
        <v>3.9</v>
      </c>
      <c r="I82" s="43"/>
      <c r="J82" s="55"/>
      <c r="K82" s="7" t="s">
        <v>227</v>
      </c>
      <c r="L82" s="8">
        <v>200</v>
      </c>
      <c r="M82" s="34">
        <v>1.9</v>
      </c>
      <c r="N82" s="34">
        <v>3.8</v>
      </c>
      <c r="O82" s="34">
        <v>11.6</v>
      </c>
      <c r="P82" s="34">
        <v>76.4</v>
      </c>
      <c r="Q82" s="34">
        <v>6.6</v>
      </c>
      <c r="R82" s="48"/>
    </row>
    <row r="83" spans="1:18" ht="37.5">
      <c r="A83" s="55"/>
      <c r="B83" s="7" t="s">
        <v>105</v>
      </c>
      <c r="C83" s="8">
        <v>60</v>
      </c>
      <c r="D83" s="34">
        <v>7.6</v>
      </c>
      <c r="E83" s="34">
        <v>6.1</v>
      </c>
      <c r="F83" s="34">
        <v>1.9</v>
      </c>
      <c r="G83" s="34">
        <v>94.5</v>
      </c>
      <c r="H83" s="34">
        <v>0.3</v>
      </c>
      <c r="I83" s="43"/>
      <c r="J83" s="55"/>
      <c r="K83" s="7" t="s">
        <v>172</v>
      </c>
      <c r="L83" s="8">
        <v>70</v>
      </c>
      <c r="M83" s="34">
        <v>8.9</v>
      </c>
      <c r="N83" s="34">
        <v>7.2</v>
      </c>
      <c r="O83" s="34">
        <v>2.3</v>
      </c>
      <c r="P83" s="34">
        <v>110.25</v>
      </c>
      <c r="Q83" s="34">
        <v>0.35</v>
      </c>
      <c r="R83" s="48"/>
    </row>
    <row r="84" spans="1:18" ht="18.75">
      <c r="A84" s="55"/>
      <c r="B84" s="7" t="s">
        <v>51</v>
      </c>
      <c r="C84" s="8">
        <v>110</v>
      </c>
      <c r="D84" s="34">
        <v>5.5</v>
      </c>
      <c r="E84" s="34">
        <v>3.9</v>
      </c>
      <c r="F84" s="34">
        <v>23.9</v>
      </c>
      <c r="G84" s="34">
        <v>155.2</v>
      </c>
      <c r="H84" s="34">
        <v>0</v>
      </c>
      <c r="I84" s="43"/>
      <c r="J84" s="55"/>
      <c r="K84" s="7" t="s">
        <v>51</v>
      </c>
      <c r="L84" s="8">
        <v>130</v>
      </c>
      <c r="M84" s="34">
        <v>7.45</v>
      </c>
      <c r="N84" s="34">
        <v>5.3</v>
      </c>
      <c r="O84" s="34">
        <v>32.6</v>
      </c>
      <c r="P84" s="34">
        <v>211.7</v>
      </c>
      <c r="Q84" s="34">
        <v>0</v>
      </c>
      <c r="R84" s="48"/>
    </row>
    <row r="85" spans="1:18" ht="37.5">
      <c r="A85" s="55"/>
      <c r="B85" s="7" t="s">
        <v>52</v>
      </c>
      <c r="C85" s="8">
        <v>150</v>
      </c>
      <c r="D85" s="34">
        <v>0.3</v>
      </c>
      <c r="E85" s="34">
        <v>0</v>
      </c>
      <c r="F85" s="34">
        <v>20.8</v>
      </c>
      <c r="G85" s="34">
        <v>85.8</v>
      </c>
      <c r="H85" s="34">
        <v>0.3</v>
      </c>
      <c r="I85" s="43"/>
      <c r="J85" s="55"/>
      <c r="K85" s="7" t="s">
        <v>52</v>
      </c>
      <c r="L85" s="8">
        <v>180</v>
      </c>
      <c r="M85" s="34">
        <v>0.4</v>
      </c>
      <c r="N85" s="34">
        <v>0</v>
      </c>
      <c r="O85" s="34">
        <v>25</v>
      </c>
      <c r="P85" s="34">
        <v>103</v>
      </c>
      <c r="Q85" s="34">
        <v>0.36</v>
      </c>
      <c r="R85" s="48"/>
    </row>
    <row r="86" spans="1:18" ht="18.75">
      <c r="A86" s="55"/>
      <c r="B86" s="7" t="s">
        <v>23</v>
      </c>
      <c r="C86" s="8">
        <v>15</v>
      </c>
      <c r="D86" s="34">
        <v>0.99</v>
      </c>
      <c r="E86" s="34">
        <v>0.18</v>
      </c>
      <c r="F86" s="34">
        <v>5.1</v>
      </c>
      <c r="G86" s="34">
        <v>25.6</v>
      </c>
      <c r="H86" s="34" t="s">
        <v>15</v>
      </c>
      <c r="I86" s="43"/>
      <c r="J86" s="55"/>
      <c r="K86" s="7" t="s">
        <v>23</v>
      </c>
      <c r="L86" s="8">
        <v>20</v>
      </c>
      <c r="M86" s="34">
        <v>1.32</v>
      </c>
      <c r="N86" s="34">
        <v>0.24</v>
      </c>
      <c r="O86" s="34">
        <v>5.1</v>
      </c>
      <c r="P86" s="34">
        <v>34.1</v>
      </c>
      <c r="Q86" s="34" t="s">
        <v>15</v>
      </c>
      <c r="R86" s="48"/>
    </row>
    <row r="87" spans="1:18" ht="18.75">
      <c r="A87" s="55"/>
      <c r="B87" s="7" t="s">
        <v>14</v>
      </c>
      <c r="C87" s="8">
        <v>15</v>
      </c>
      <c r="D87" s="34">
        <v>1.2</v>
      </c>
      <c r="E87" s="34">
        <v>0.15</v>
      </c>
      <c r="F87" s="34">
        <v>7.5</v>
      </c>
      <c r="G87" s="34">
        <v>39</v>
      </c>
      <c r="H87" s="34" t="s">
        <v>15</v>
      </c>
      <c r="I87" s="43"/>
      <c r="J87" s="55"/>
      <c r="K87" s="7" t="s">
        <v>14</v>
      </c>
      <c r="L87" s="8">
        <v>20</v>
      </c>
      <c r="M87" s="34">
        <v>1.6</v>
      </c>
      <c r="N87" s="34">
        <v>0.2</v>
      </c>
      <c r="O87" s="34">
        <v>10</v>
      </c>
      <c r="P87" s="34">
        <v>48</v>
      </c>
      <c r="Q87" s="34" t="s">
        <v>15</v>
      </c>
      <c r="R87" s="48"/>
    </row>
    <row r="88" spans="1:18" ht="18.75">
      <c r="A88" s="56"/>
      <c r="B88" s="9" t="s">
        <v>17</v>
      </c>
      <c r="C88" s="10">
        <f aca="true" t="shared" si="24" ref="C88:H88">SUM(C81:C87)</f>
        <v>530</v>
      </c>
      <c r="D88" s="35">
        <f t="shared" si="24"/>
        <v>17.389999999999997</v>
      </c>
      <c r="E88" s="35">
        <f t="shared" si="24"/>
        <v>14.98</v>
      </c>
      <c r="F88" s="35">
        <f t="shared" si="24"/>
        <v>68.16</v>
      </c>
      <c r="G88" s="35">
        <f t="shared" si="24"/>
        <v>472.1</v>
      </c>
      <c r="H88" s="35">
        <f t="shared" si="24"/>
        <v>7.799999999999999</v>
      </c>
      <c r="I88" s="44"/>
      <c r="J88" s="56"/>
      <c r="K88" s="9" t="s">
        <v>17</v>
      </c>
      <c r="L88" s="10">
        <f aca="true" t="shared" si="25" ref="L88:Q88">SUM(L81:L87)</f>
        <v>670</v>
      </c>
      <c r="M88" s="35">
        <f t="shared" si="25"/>
        <v>22.29</v>
      </c>
      <c r="N88" s="35">
        <f t="shared" si="25"/>
        <v>19.79</v>
      </c>
      <c r="O88" s="35">
        <f t="shared" si="25"/>
        <v>89.94</v>
      </c>
      <c r="P88" s="35">
        <f t="shared" si="25"/>
        <v>627.15</v>
      </c>
      <c r="Q88" s="35">
        <f t="shared" si="25"/>
        <v>11.559999999999999</v>
      </c>
      <c r="R88" s="48"/>
    </row>
    <row r="89" spans="1:18" ht="37.5">
      <c r="A89" s="54" t="s">
        <v>24</v>
      </c>
      <c r="B89" s="7" t="s">
        <v>25</v>
      </c>
      <c r="C89" s="8">
        <v>150</v>
      </c>
      <c r="D89" s="34">
        <v>4.2</v>
      </c>
      <c r="E89" s="34">
        <v>4.8</v>
      </c>
      <c r="F89" s="34">
        <v>6</v>
      </c>
      <c r="G89" s="34">
        <v>84.2</v>
      </c>
      <c r="H89" s="34">
        <v>1.2</v>
      </c>
      <c r="I89" s="42"/>
      <c r="J89" s="54" t="s">
        <v>24</v>
      </c>
      <c r="K89" s="7" t="s">
        <v>25</v>
      </c>
      <c r="L89" s="8">
        <v>180</v>
      </c>
      <c r="M89" s="34">
        <v>5</v>
      </c>
      <c r="N89" s="34">
        <v>5.7</v>
      </c>
      <c r="O89" s="34">
        <v>7.2</v>
      </c>
      <c r="P89" s="34">
        <v>101</v>
      </c>
      <c r="Q89" s="34">
        <v>1.2</v>
      </c>
      <c r="R89" s="48"/>
    </row>
    <row r="90" spans="1:18" ht="18.75">
      <c r="A90" s="55"/>
      <c r="B90" s="7" t="s">
        <v>53</v>
      </c>
      <c r="C90" s="8">
        <v>50</v>
      </c>
      <c r="D90" s="34">
        <v>3.6</v>
      </c>
      <c r="E90" s="34">
        <v>6.3</v>
      </c>
      <c r="F90" s="34">
        <v>26.9</v>
      </c>
      <c r="G90" s="34">
        <v>178.6</v>
      </c>
      <c r="H90" s="34" t="s">
        <v>15</v>
      </c>
      <c r="I90" s="43"/>
      <c r="J90" s="55"/>
      <c r="K90" s="7" t="s">
        <v>53</v>
      </c>
      <c r="L90" s="8">
        <v>70</v>
      </c>
      <c r="M90" s="34">
        <v>5.1</v>
      </c>
      <c r="N90" s="34">
        <v>8.8</v>
      </c>
      <c r="O90" s="34">
        <v>37.7</v>
      </c>
      <c r="P90" s="34">
        <v>250.1</v>
      </c>
      <c r="Q90" s="34" t="s">
        <v>15</v>
      </c>
      <c r="R90" s="48"/>
    </row>
    <row r="91" spans="1:18" ht="18.75">
      <c r="A91" s="56"/>
      <c r="B91" s="9" t="s">
        <v>17</v>
      </c>
      <c r="C91" s="10">
        <f aca="true" t="shared" si="26" ref="C91:H91">SUM(C89:C90)</f>
        <v>200</v>
      </c>
      <c r="D91" s="35">
        <f t="shared" si="26"/>
        <v>7.800000000000001</v>
      </c>
      <c r="E91" s="35">
        <f t="shared" si="26"/>
        <v>11.1</v>
      </c>
      <c r="F91" s="35">
        <f t="shared" si="26"/>
        <v>32.9</v>
      </c>
      <c r="G91" s="35">
        <f t="shared" si="26"/>
        <v>262.8</v>
      </c>
      <c r="H91" s="35">
        <f t="shared" si="26"/>
        <v>1.2</v>
      </c>
      <c r="I91" s="44"/>
      <c r="J91" s="56"/>
      <c r="K91" s="9" t="s">
        <v>17</v>
      </c>
      <c r="L91" s="10">
        <f aca="true" t="shared" si="27" ref="L91:Q91">SUM(L89:L90)</f>
        <v>250</v>
      </c>
      <c r="M91" s="35">
        <f t="shared" si="27"/>
        <v>10.1</v>
      </c>
      <c r="N91" s="35">
        <f t="shared" si="27"/>
        <v>14.5</v>
      </c>
      <c r="O91" s="35">
        <f t="shared" si="27"/>
        <v>44.900000000000006</v>
      </c>
      <c r="P91" s="35">
        <f t="shared" si="27"/>
        <v>351.1</v>
      </c>
      <c r="Q91" s="35">
        <f t="shared" si="27"/>
        <v>1.2</v>
      </c>
      <c r="R91" s="48"/>
    </row>
    <row r="92" spans="1:18" ht="18.75">
      <c r="A92" s="54" t="s">
        <v>26</v>
      </c>
      <c r="B92" s="7" t="s">
        <v>54</v>
      </c>
      <c r="C92" s="8">
        <v>60</v>
      </c>
      <c r="D92" s="34">
        <v>5.6</v>
      </c>
      <c r="E92" s="34">
        <v>7.5</v>
      </c>
      <c r="F92" s="34">
        <v>0.8</v>
      </c>
      <c r="G92" s="34">
        <v>111</v>
      </c>
      <c r="H92" s="34">
        <v>0.1</v>
      </c>
      <c r="I92" s="42"/>
      <c r="J92" s="54" t="s">
        <v>26</v>
      </c>
      <c r="K92" s="7" t="s">
        <v>54</v>
      </c>
      <c r="L92" s="8">
        <v>80</v>
      </c>
      <c r="M92" s="34">
        <v>7.5</v>
      </c>
      <c r="N92" s="34">
        <v>10</v>
      </c>
      <c r="O92" s="34">
        <v>1</v>
      </c>
      <c r="P92" s="34">
        <v>148</v>
      </c>
      <c r="Q92" s="34">
        <v>0.15</v>
      </c>
      <c r="R92" s="48"/>
    </row>
    <row r="93" spans="1:18" ht="56.25">
      <c r="A93" s="55"/>
      <c r="B93" s="7" t="s">
        <v>55</v>
      </c>
      <c r="C93" s="8">
        <v>120</v>
      </c>
      <c r="D93" s="34">
        <v>2.2</v>
      </c>
      <c r="E93" s="34">
        <v>4.9</v>
      </c>
      <c r="F93" s="34">
        <v>12.7</v>
      </c>
      <c r="G93" s="34">
        <v>103.1</v>
      </c>
      <c r="H93" s="34">
        <v>8.8</v>
      </c>
      <c r="I93" s="43"/>
      <c r="J93" s="55"/>
      <c r="K93" s="7" t="s">
        <v>55</v>
      </c>
      <c r="L93" s="8">
        <v>150</v>
      </c>
      <c r="M93" s="34">
        <v>2.7</v>
      </c>
      <c r="N93" s="34">
        <v>6.1</v>
      </c>
      <c r="O93" s="34">
        <v>15.84</v>
      </c>
      <c r="P93" s="34">
        <v>128.85</v>
      </c>
      <c r="Q93" s="34">
        <v>11.06</v>
      </c>
      <c r="R93" s="48"/>
    </row>
    <row r="94" spans="1:18" ht="18.75">
      <c r="A94" s="55"/>
      <c r="B94" s="14" t="s">
        <v>23</v>
      </c>
      <c r="C94" s="8">
        <v>30</v>
      </c>
      <c r="D94" s="34">
        <v>1.98</v>
      </c>
      <c r="E94" s="34">
        <v>0.36</v>
      </c>
      <c r="F94" s="34">
        <v>10.2</v>
      </c>
      <c r="G94" s="34">
        <v>51.2</v>
      </c>
      <c r="H94" s="34" t="s">
        <v>15</v>
      </c>
      <c r="I94" s="43"/>
      <c r="J94" s="55"/>
      <c r="K94" s="14" t="s">
        <v>23</v>
      </c>
      <c r="L94" s="8">
        <v>40</v>
      </c>
      <c r="M94" s="34">
        <v>2.64</v>
      </c>
      <c r="N94" s="34">
        <v>0.48</v>
      </c>
      <c r="O94" s="34">
        <v>13.6</v>
      </c>
      <c r="P94" s="34">
        <v>68.2</v>
      </c>
      <c r="Q94" s="34" t="s">
        <v>15</v>
      </c>
      <c r="R94" s="48"/>
    </row>
    <row r="95" spans="1:18" ht="37.5">
      <c r="A95" s="55"/>
      <c r="B95" s="7" t="s">
        <v>56</v>
      </c>
      <c r="C95" s="8">
        <v>150</v>
      </c>
      <c r="D95" s="34">
        <v>0</v>
      </c>
      <c r="E95" s="34">
        <v>0</v>
      </c>
      <c r="F95" s="34">
        <v>10</v>
      </c>
      <c r="G95" s="34">
        <v>40</v>
      </c>
      <c r="H95" s="34">
        <v>0.02</v>
      </c>
      <c r="I95" s="43"/>
      <c r="J95" s="55"/>
      <c r="K95" s="7" t="s">
        <v>56</v>
      </c>
      <c r="L95" s="8">
        <v>180</v>
      </c>
      <c r="M95" s="34">
        <v>0</v>
      </c>
      <c r="N95" s="34">
        <v>0</v>
      </c>
      <c r="O95" s="34">
        <v>12</v>
      </c>
      <c r="P95" s="34">
        <v>48</v>
      </c>
      <c r="Q95" s="34">
        <v>0.03</v>
      </c>
      <c r="R95" s="48"/>
    </row>
    <row r="96" spans="1:18" ht="18.75">
      <c r="A96" s="56"/>
      <c r="B96" s="11" t="s">
        <v>17</v>
      </c>
      <c r="C96" s="10">
        <f aca="true" t="shared" si="28" ref="C96:H96">SUM(C92:C95)</f>
        <v>360</v>
      </c>
      <c r="D96" s="35">
        <f t="shared" si="28"/>
        <v>9.78</v>
      </c>
      <c r="E96" s="35">
        <f t="shared" si="28"/>
        <v>12.76</v>
      </c>
      <c r="F96" s="35">
        <f>SUM(F92:F95)</f>
        <v>33.7</v>
      </c>
      <c r="G96" s="35">
        <f t="shared" si="28"/>
        <v>305.3</v>
      </c>
      <c r="H96" s="35">
        <f t="shared" si="28"/>
        <v>8.92</v>
      </c>
      <c r="I96" s="44"/>
      <c r="J96" s="56"/>
      <c r="K96" s="11" t="s">
        <v>17</v>
      </c>
      <c r="L96" s="10">
        <f aca="true" t="shared" si="29" ref="L96:Q96">SUM(L92:L95)</f>
        <v>450</v>
      </c>
      <c r="M96" s="35">
        <f t="shared" si="29"/>
        <v>12.84</v>
      </c>
      <c r="N96" s="35">
        <f t="shared" si="29"/>
        <v>16.580000000000002</v>
      </c>
      <c r="O96" s="35">
        <f t="shared" si="29"/>
        <v>42.44</v>
      </c>
      <c r="P96" s="35">
        <f t="shared" si="29"/>
        <v>393.05</v>
      </c>
      <c r="Q96" s="35">
        <f t="shared" si="29"/>
        <v>11.24</v>
      </c>
      <c r="R96" s="48"/>
    </row>
    <row r="97" spans="1:18" ht="18.75">
      <c r="A97" s="57" t="s">
        <v>46</v>
      </c>
      <c r="B97" s="58"/>
      <c r="C97" s="10">
        <f aca="true" t="shared" si="30" ref="C97:H97">C96+C91+C88+C80+C77</f>
        <v>1625</v>
      </c>
      <c r="D97" s="35">
        <f t="shared" si="30"/>
        <v>44.489999999999995</v>
      </c>
      <c r="E97" s="35">
        <f t="shared" si="30"/>
        <v>49.74</v>
      </c>
      <c r="F97" s="35">
        <f t="shared" si="30"/>
        <v>183.1</v>
      </c>
      <c r="G97" s="35">
        <f t="shared" si="30"/>
        <v>1461.2000000000003</v>
      </c>
      <c r="H97" s="35">
        <f t="shared" si="30"/>
        <v>30.819999999999997</v>
      </c>
      <c r="I97" s="45"/>
      <c r="J97" s="57" t="s">
        <v>46</v>
      </c>
      <c r="K97" s="58"/>
      <c r="L97" s="10">
        <f aca="true" t="shared" si="31" ref="L97:Q97">L96+L91+L88+L80+L77</f>
        <v>1990</v>
      </c>
      <c r="M97" s="35">
        <f t="shared" si="31"/>
        <v>56.61</v>
      </c>
      <c r="N97" s="35">
        <f t="shared" si="31"/>
        <v>67.31</v>
      </c>
      <c r="O97" s="35">
        <f t="shared" si="31"/>
        <v>228.57</v>
      </c>
      <c r="P97" s="35">
        <f t="shared" si="31"/>
        <v>1909.7000000000003</v>
      </c>
      <c r="Q97" s="35">
        <f t="shared" si="31"/>
        <v>36.9</v>
      </c>
      <c r="R97" s="48"/>
    </row>
    <row r="98" spans="1:18" ht="18.75">
      <c r="A98" s="12"/>
      <c r="B98" s="12"/>
      <c r="C98" s="12"/>
      <c r="D98" s="52"/>
      <c r="E98" s="52"/>
      <c r="F98" s="52"/>
      <c r="G98" s="52"/>
      <c r="H98" s="52"/>
      <c r="I98" s="12"/>
      <c r="J98" s="12"/>
      <c r="K98" s="12"/>
      <c r="L98" s="12"/>
      <c r="M98" s="52"/>
      <c r="N98" s="52"/>
      <c r="O98" s="52"/>
      <c r="P98" s="52"/>
      <c r="Q98" s="52"/>
      <c r="R98" s="12"/>
    </row>
    <row r="99" spans="1:12" ht="18.75">
      <c r="A99" s="1" t="s">
        <v>57</v>
      </c>
      <c r="B99" s="1" t="s">
        <v>1</v>
      </c>
      <c r="C99" s="2" t="s">
        <v>102</v>
      </c>
      <c r="J99" s="1" t="s">
        <v>57</v>
      </c>
      <c r="K99" s="1" t="s">
        <v>1</v>
      </c>
      <c r="L99" s="2" t="s">
        <v>171</v>
      </c>
    </row>
    <row r="100" spans="1:18" ht="18.75">
      <c r="A100" s="76" t="s">
        <v>97</v>
      </c>
      <c r="B100" s="76"/>
      <c r="C100" s="76"/>
      <c r="D100" s="76"/>
      <c r="H100" s="51" t="s">
        <v>2</v>
      </c>
      <c r="I100" s="3"/>
      <c r="J100" s="76" t="s">
        <v>97</v>
      </c>
      <c r="K100" s="76"/>
      <c r="L100" s="76"/>
      <c r="M100" s="76"/>
      <c r="Q100" s="51" t="s">
        <v>2</v>
      </c>
      <c r="R100" s="3"/>
    </row>
    <row r="101" spans="1:18" ht="18.75">
      <c r="A101" s="4"/>
      <c r="C101" s="5"/>
      <c r="H101" s="51" t="s">
        <v>31</v>
      </c>
      <c r="I101" s="3"/>
      <c r="J101" s="4"/>
      <c r="L101" s="5"/>
      <c r="Q101" s="51" t="s">
        <v>31</v>
      </c>
      <c r="R101" s="3"/>
    </row>
    <row r="102" spans="1:10" ht="18.75">
      <c r="A102" s="4"/>
      <c r="J102" s="4"/>
    </row>
    <row r="103" spans="1:18" s="6" customFormat="1" ht="18.75" customHeight="1">
      <c r="A103" s="67" t="s">
        <v>3</v>
      </c>
      <c r="B103" s="67" t="s">
        <v>84</v>
      </c>
      <c r="C103" s="62" t="s">
        <v>4</v>
      </c>
      <c r="D103" s="70" t="s">
        <v>6</v>
      </c>
      <c r="E103" s="71"/>
      <c r="F103" s="72"/>
      <c r="G103" s="59" t="s">
        <v>7</v>
      </c>
      <c r="H103" s="59" t="s">
        <v>8</v>
      </c>
      <c r="I103" s="39"/>
      <c r="J103" s="67" t="s">
        <v>3</v>
      </c>
      <c r="K103" s="67" t="s">
        <v>84</v>
      </c>
      <c r="L103" s="62" t="s">
        <v>4</v>
      </c>
      <c r="M103" s="70" t="s">
        <v>6</v>
      </c>
      <c r="N103" s="71"/>
      <c r="O103" s="72"/>
      <c r="P103" s="59" t="s">
        <v>7</v>
      </c>
      <c r="Q103" s="59" t="s">
        <v>8</v>
      </c>
      <c r="R103" s="47"/>
    </row>
    <row r="104" spans="1:18" s="6" customFormat="1" ht="18.75">
      <c r="A104" s="68"/>
      <c r="B104" s="68"/>
      <c r="C104" s="63" t="s">
        <v>5</v>
      </c>
      <c r="D104" s="73"/>
      <c r="E104" s="74"/>
      <c r="F104" s="75"/>
      <c r="G104" s="60"/>
      <c r="H104" s="60"/>
      <c r="I104" s="40"/>
      <c r="J104" s="68"/>
      <c r="K104" s="68"/>
      <c r="L104" s="63" t="s">
        <v>5</v>
      </c>
      <c r="M104" s="73"/>
      <c r="N104" s="74"/>
      <c r="O104" s="75"/>
      <c r="P104" s="60"/>
      <c r="Q104" s="60"/>
      <c r="R104" s="47"/>
    </row>
    <row r="105" spans="1:18" s="6" customFormat="1" ht="18.75">
      <c r="A105" s="68"/>
      <c r="B105" s="68"/>
      <c r="C105" s="63"/>
      <c r="D105" s="65" t="s">
        <v>9</v>
      </c>
      <c r="E105" s="65" t="s">
        <v>10</v>
      </c>
      <c r="F105" s="65" t="s">
        <v>11</v>
      </c>
      <c r="G105" s="60"/>
      <c r="H105" s="60"/>
      <c r="I105" s="40"/>
      <c r="J105" s="68"/>
      <c r="K105" s="68"/>
      <c r="L105" s="63"/>
      <c r="M105" s="65" t="s">
        <v>9</v>
      </c>
      <c r="N105" s="65" t="s">
        <v>10</v>
      </c>
      <c r="O105" s="65" t="s">
        <v>11</v>
      </c>
      <c r="P105" s="60"/>
      <c r="Q105" s="60"/>
      <c r="R105" s="47"/>
    </row>
    <row r="106" spans="1:18" s="6" customFormat="1" ht="18.75">
      <c r="A106" s="69"/>
      <c r="B106" s="69"/>
      <c r="C106" s="64"/>
      <c r="D106" s="66"/>
      <c r="E106" s="66"/>
      <c r="F106" s="66"/>
      <c r="G106" s="61"/>
      <c r="H106" s="61"/>
      <c r="I106" s="41"/>
      <c r="J106" s="69"/>
      <c r="K106" s="69"/>
      <c r="L106" s="64"/>
      <c r="M106" s="66"/>
      <c r="N106" s="66"/>
      <c r="O106" s="66"/>
      <c r="P106" s="61"/>
      <c r="Q106" s="61"/>
      <c r="R106" s="47"/>
    </row>
    <row r="107" spans="1:18" ht="56.25">
      <c r="A107" s="54" t="s">
        <v>12</v>
      </c>
      <c r="B107" s="7" t="s">
        <v>59</v>
      </c>
      <c r="C107" s="8">
        <v>150</v>
      </c>
      <c r="D107" s="34">
        <v>2.4</v>
      </c>
      <c r="E107" s="34">
        <v>2.9</v>
      </c>
      <c r="F107" s="34">
        <v>19.5</v>
      </c>
      <c r="G107" s="34">
        <v>114.8</v>
      </c>
      <c r="H107" s="34">
        <v>1</v>
      </c>
      <c r="I107" s="42"/>
      <c r="J107" s="54" t="s">
        <v>12</v>
      </c>
      <c r="K107" s="7" t="s">
        <v>59</v>
      </c>
      <c r="L107" s="8">
        <v>200</v>
      </c>
      <c r="M107" s="34">
        <v>3.2</v>
      </c>
      <c r="N107" s="34">
        <v>3.9</v>
      </c>
      <c r="O107" s="34">
        <v>26</v>
      </c>
      <c r="P107" s="34">
        <v>153</v>
      </c>
      <c r="Q107" s="34" t="s">
        <v>15</v>
      </c>
      <c r="R107" s="48"/>
    </row>
    <row r="108" spans="1:18" ht="18.75">
      <c r="A108" s="55"/>
      <c r="B108" s="14" t="s">
        <v>60</v>
      </c>
      <c r="C108" s="8">
        <v>150</v>
      </c>
      <c r="D108" s="34">
        <v>3.2</v>
      </c>
      <c r="E108" s="34">
        <v>2.8</v>
      </c>
      <c r="F108" s="34">
        <v>12.9</v>
      </c>
      <c r="G108" s="34">
        <v>88.3</v>
      </c>
      <c r="H108" s="34">
        <v>1.2</v>
      </c>
      <c r="I108" s="43"/>
      <c r="J108" s="55"/>
      <c r="K108" s="14" t="s">
        <v>60</v>
      </c>
      <c r="L108" s="8">
        <v>180</v>
      </c>
      <c r="M108" s="34">
        <v>3.8</v>
      </c>
      <c r="N108" s="34">
        <v>3.3</v>
      </c>
      <c r="O108" s="34">
        <v>15.5</v>
      </c>
      <c r="P108" s="34">
        <v>106</v>
      </c>
      <c r="Q108" s="34">
        <v>1.44</v>
      </c>
      <c r="R108" s="48"/>
    </row>
    <row r="109" spans="1:18" ht="56.25">
      <c r="A109" s="55"/>
      <c r="B109" s="7" t="s">
        <v>106</v>
      </c>
      <c r="C109" s="8">
        <v>55</v>
      </c>
      <c r="D109" s="34">
        <v>5.82</v>
      </c>
      <c r="E109" s="34">
        <v>6.93</v>
      </c>
      <c r="F109" s="34">
        <v>20.01</v>
      </c>
      <c r="G109" s="34">
        <v>163</v>
      </c>
      <c r="H109" s="34">
        <v>0.07</v>
      </c>
      <c r="I109" s="43"/>
      <c r="J109" s="55"/>
      <c r="K109" s="7" t="s">
        <v>106</v>
      </c>
      <c r="L109" s="8">
        <v>55</v>
      </c>
      <c r="M109" s="34">
        <v>5.82</v>
      </c>
      <c r="N109" s="34">
        <v>6.93</v>
      </c>
      <c r="O109" s="34">
        <v>20.01</v>
      </c>
      <c r="P109" s="34">
        <v>163</v>
      </c>
      <c r="Q109" s="34">
        <v>0.07</v>
      </c>
      <c r="R109" s="48"/>
    </row>
    <row r="110" spans="1:18" ht="18.75">
      <c r="A110" s="56"/>
      <c r="B110" s="9" t="s">
        <v>17</v>
      </c>
      <c r="C110" s="13">
        <f aca="true" t="shared" si="32" ref="C110:H110">SUM(C107:C109)</f>
        <v>355</v>
      </c>
      <c r="D110" s="35">
        <f t="shared" si="32"/>
        <v>11.42</v>
      </c>
      <c r="E110" s="35">
        <f t="shared" si="32"/>
        <v>12.629999999999999</v>
      </c>
      <c r="F110" s="35">
        <f t="shared" si="32"/>
        <v>52.41</v>
      </c>
      <c r="G110" s="35">
        <f t="shared" si="32"/>
        <v>366.1</v>
      </c>
      <c r="H110" s="35">
        <f t="shared" si="32"/>
        <v>2.27</v>
      </c>
      <c r="I110" s="44"/>
      <c r="J110" s="56"/>
      <c r="K110" s="9" t="s">
        <v>17</v>
      </c>
      <c r="L110" s="13">
        <f aca="true" t="shared" si="33" ref="L110:Q110">SUM(L107:L109)</f>
        <v>435</v>
      </c>
      <c r="M110" s="35">
        <f t="shared" si="33"/>
        <v>12.82</v>
      </c>
      <c r="N110" s="35">
        <f t="shared" si="33"/>
        <v>14.129999999999999</v>
      </c>
      <c r="O110" s="35">
        <f t="shared" si="33"/>
        <v>61.510000000000005</v>
      </c>
      <c r="P110" s="35">
        <f t="shared" si="33"/>
        <v>422</v>
      </c>
      <c r="Q110" s="35">
        <f t="shared" si="33"/>
        <v>1.51</v>
      </c>
      <c r="R110" s="48"/>
    </row>
    <row r="111" spans="1:18" ht="23.25" customHeight="1">
      <c r="A111" s="54" t="s">
        <v>18</v>
      </c>
      <c r="B111" s="7" t="s">
        <v>203</v>
      </c>
      <c r="C111" s="8">
        <v>100</v>
      </c>
      <c r="D111" s="34">
        <v>0.4</v>
      </c>
      <c r="E111" s="34">
        <v>0.4</v>
      </c>
      <c r="F111" s="34">
        <v>9.8</v>
      </c>
      <c r="G111" s="34">
        <v>44</v>
      </c>
      <c r="H111" s="34">
        <v>10</v>
      </c>
      <c r="I111" s="42"/>
      <c r="J111" s="54" t="s">
        <v>18</v>
      </c>
      <c r="K111" s="7" t="s">
        <v>203</v>
      </c>
      <c r="L111" s="8">
        <v>100</v>
      </c>
      <c r="M111" s="34">
        <v>0.4</v>
      </c>
      <c r="N111" s="34">
        <v>0.4</v>
      </c>
      <c r="O111" s="34">
        <v>9.8</v>
      </c>
      <c r="P111" s="34">
        <v>44</v>
      </c>
      <c r="Q111" s="34">
        <v>10</v>
      </c>
      <c r="R111" s="48"/>
    </row>
    <row r="112" spans="1:18" ht="18.75">
      <c r="A112" s="56"/>
      <c r="B112" s="9" t="s">
        <v>17</v>
      </c>
      <c r="C112" s="10">
        <f aca="true" t="shared" si="34" ref="C112:H112">SUM(C111:C111)</f>
        <v>100</v>
      </c>
      <c r="D112" s="35">
        <f t="shared" si="34"/>
        <v>0.4</v>
      </c>
      <c r="E112" s="35">
        <f t="shared" si="34"/>
        <v>0.4</v>
      </c>
      <c r="F112" s="35">
        <f t="shared" si="34"/>
        <v>9.8</v>
      </c>
      <c r="G112" s="35">
        <f t="shared" si="34"/>
        <v>44</v>
      </c>
      <c r="H112" s="35">
        <f t="shared" si="34"/>
        <v>10</v>
      </c>
      <c r="I112" s="44"/>
      <c r="J112" s="56"/>
      <c r="K112" s="9" t="s">
        <v>17</v>
      </c>
      <c r="L112" s="10">
        <f aca="true" t="shared" si="35" ref="L112:Q112">SUM(L111:L111)</f>
        <v>100</v>
      </c>
      <c r="M112" s="35">
        <f t="shared" si="35"/>
        <v>0.4</v>
      </c>
      <c r="N112" s="35">
        <f t="shared" si="35"/>
        <v>0.4</v>
      </c>
      <c r="O112" s="35">
        <f t="shared" si="35"/>
        <v>9.8</v>
      </c>
      <c r="P112" s="35">
        <f t="shared" si="35"/>
        <v>44</v>
      </c>
      <c r="Q112" s="35">
        <f t="shared" si="35"/>
        <v>10</v>
      </c>
      <c r="R112" s="48"/>
    </row>
    <row r="113" spans="1:18" ht="18.75">
      <c r="A113" s="54" t="s">
        <v>20</v>
      </c>
      <c r="B113" s="7" t="s">
        <v>145</v>
      </c>
      <c r="C113" s="8">
        <v>30</v>
      </c>
      <c r="D113" s="34">
        <v>0.4</v>
      </c>
      <c r="E113" s="34">
        <v>1.8</v>
      </c>
      <c r="F113" s="34">
        <v>2.7</v>
      </c>
      <c r="G113" s="34">
        <v>26.2</v>
      </c>
      <c r="H113" s="34">
        <v>9.7</v>
      </c>
      <c r="I113" s="42"/>
      <c r="J113" s="54" t="s">
        <v>20</v>
      </c>
      <c r="K113" s="7" t="s">
        <v>145</v>
      </c>
      <c r="L113" s="8">
        <v>50</v>
      </c>
      <c r="M113" s="34">
        <v>0.7</v>
      </c>
      <c r="N113" s="34">
        <v>3.04</v>
      </c>
      <c r="O113" s="34">
        <v>4.5</v>
      </c>
      <c r="P113" s="34">
        <v>43.7</v>
      </c>
      <c r="Q113" s="34">
        <v>16.2</v>
      </c>
      <c r="R113" s="48"/>
    </row>
    <row r="114" spans="1:18" ht="37.5">
      <c r="A114" s="55"/>
      <c r="B114" s="7" t="s">
        <v>228</v>
      </c>
      <c r="C114" s="8">
        <v>150</v>
      </c>
      <c r="D114" s="34">
        <v>1.2</v>
      </c>
      <c r="E114" s="34">
        <v>4.1</v>
      </c>
      <c r="F114" s="34">
        <v>7.35</v>
      </c>
      <c r="G114" s="34">
        <v>78</v>
      </c>
      <c r="H114" s="34">
        <v>6.2</v>
      </c>
      <c r="I114" s="43"/>
      <c r="J114" s="55"/>
      <c r="K114" s="7" t="s">
        <v>228</v>
      </c>
      <c r="L114" s="8">
        <v>200</v>
      </c>
      <c r="M114" s="34">
        <v>1.6</v>
      </c>
      <c r="N114" s="34">
        <v>5.5</v>
      </c>
      <c r="O114" s="34">
        <v>9.8</v>
      </c>
      <c r="P114" s="34">
        <v>104</v>
      </c>
      <c r="Q114" s="34">
        <v>8.23</v>
      </c>
      <c r="R114" s="48"/>
    </row>
    <row r="115" spans="1:18" ht="56.25">
      <c r="A115" s="55"/>
      <c r="B115" s="7" t="s">
        <v>159</v>
      </c>
      <c r="C115" s="8">
        <v>120</v>
      </c>
      <c r="D115" s="34">
        <v>9.1</v>
      </c>
      <c r="E115" s="34">
        <v>7.1</v>
      </c>
      <c r="F115" s="34">
        <v>19.3</v>
      </c>
      <c r="G115" s="34">
        <v>177.8</v>
      </c>
      <c r="H115" s="34">
        <v>2.9</v>
      </c>
      <c r="I115" s="43"/>
      <c r="J115" s="55"/>
      <c r="K115" s="7" t="s">
        <v>159</v>
      </c>
      <c r="L115" s="8">
        <v>160</v>
      </c>
      <c r="M115" s="34">
        <v>12.13</v>
      </c>
      <c r="N115" s="34">
        <v>9.5</v>
      </c>
      <c r="O115" s="34">
        <v>25.7</v>
      </c>
      <c r="P115" s="34">
        <v>237</v>
      </c>
      <c r="Q115" s="34">
        <v>3.8</v>
      </c>
      <c r="R115" s="48"/>
    </row>
    <row r="116" spans="1:18" ht="18.75">
      <c r="A116" s="55"/>
      <c r="B116" s="7" t="s">
        <v>160</v>
      </c>
      <c r="C116" s="8">
        <v>30</v>
      </c>
      <c r="D116" s="34">
        <v>0.4</v>
      </c>
      <c r="E116" s="34">
        <v>1.5</v>
      </c>
      <c r="F116" s="34">
        <v>1.8</v>
      </c>
      <c r="G116" s="34">
        <v>22.2</v>
      </c>
      <c r="H116" s="34">
        <v>0.01</v>
      </c>
      <c r="I116" s="43"/>
      <c r="J116" s="55"/>
      <c r="K116" s="7" t="s">
        <v>160</v>
      </c>
      <c r="L116" s="8">
        <v>30</v>
      </c>
      <c r="M116" s="34">
        <v>0.4</v>
      </c>
      <c r="N116" s="34">
        <v>1.5</v>
      </c>
      <c r="O116" s="34">
        <v>1.8</v>
      </c>
      <c r="P116" s="34">
        <v>22.2</v>
      </c>
      <c r="Q116" s="34">
        <v>0.01</v>
      </c>
      <c r="R116" s="48"/>
    </row>
    <row r="117" spans="1:18" ht="37.5">
      <c r="A117" s="55"/>
      <c r="B117" s="7" t="s">
        <v>52</v>
      </c>
      <c r="C117" s="8">
        <v>150</v>
      </c>
      <c r="D117" s="34">
        <v>0.3</v>
      </c>
      <c r="E117" s="34">
        <v>0</v>
      </c>
      <c r="F117" s="34">
        <v>20.8</v>
      </c>
      <c r="G117" s="34">
        <v>85.8</v>
      </c>
      <c r="H117" s="34">
        <v>0.3</v>
      </c>
      <c r="I117" s="43"/>
      <c r="J117" s="55"/>
      <c r="K117" s="7" t="s">
        <v>52</v>
      </c>
      <c r="L117" s="8">
        <v>180</v>
      </c>
      <c r="M117" s="34">
        <v>0.4</v>
      </c>
      <c r="N117" s="34">
        <v>0</v>
      </c>
      <c r="O117" s="34">
        <v>25</v>
      </c>
      <c r="P117" s="34">
        <v>103</v>
      </c>
      <c r="Q117" s="34">
        <v>0.36</v>
      </c>
      <c r="R117" s="48"/>
    </row>
    <row r="118" spans="1:18" ht="18.75">
      <c r="A118" s="55"/>
      <c r="B118" s="7" t="s">
        <v>23</v>
      </c>
      <c r="C118" s="8">
        <v>20</v>
      </c>
      <c r="D118" s="34">
        <v>1.32</v>
      </c>
      <c r="E118" s="34">
        <v>0.24</v>
      </c>
      <c r="F118" s="34">
        <v>6.8</v>
      </c>
      <c r="G118" s="34">
        <v>34.1</v>
      </c>
      <c r="H118" s="34" t="s">
        <v>15</v>
      </c>
      <c r="I118" s="43"/>
      <c r="J118" s="55"/>
      <c r="K118" s="7" t="s">
        <v>23</v>
      </c>
      <c r="L118" s="8">
        <v>40</v>
      </c>
      <c r="M118" s="34">
        <v>2.64</v>
      </c>
      <c r="N118" s="34">
        <v>0.48</v>
      </c>
      <c r="O118" s="34">
        <v>13.6</v>
      </c>
      <c r="P118" s="34">
        <v>68.2</v>
      </c>
      <c r="Q118" s="34" t="s">
        <v>15</v>
      </c>
      <c r="R118" s="48"/>
    </row>
    <row r="119" spans="1:18" ht="18.75">
      <c r="A119" s="56"/>
      <c r="B119" s="9" t="s">
        <v>17</v>
      </c>
      <c r="C119" s="10">
        <f aca="true" t="shared" si="36" ref="C119:H119">SUM(C113:C118)</f>
        <v>500</v>
      </c>
      <c r="D119" s="35">
        <f t="shared" si="36"/>
        <v>12.72</v>
      </c>
      <c r="E119" s="35">
        <f t="shared" si="36"/>
        <v>14.74</v>
      </c>
      <c r="F119" s="35">
        <f t="shared" si="36"/>
        <v>58.75</v>
      </c>
      <c r="G119" s="35">
        <f t="shared" si="36"/>
        <v>424.1</v>
      </c>
      <c r="H119" s="35">
        <f t="shared" si="36"/>
        <v>19.11</v>
      </c>
      <c r="I119" s="44"/>
      <c r="J119" s="56"/>
      <c r="K119" s="9" t="s">
        <v>17</v>
      </c>
      <c r="L119" s="10">
        <f aca="true" t="shared" si="37" ref="L119:Q119">SUM(L113:L118)</f>
        <v>660</v>
      </c>
      <c r="M119" s="35">
        <f t="shared" si="37"/>
        <v>17.87</v>
      </c>
      <c r="N119" s="35">
        <f t="shared" si="37"/>
        <v>20.02</v>
      </c>
      <c r="O119" s="35">
        <f t="shared" si="37"/>
        <v>80.39999999999999</v>
      </c>
      <c r="P119" s="35">
        <f t="shared" si="37"/>
        <v>578.1</v>
      </c>
      <c r="Q119" s="35">
        <f t="shared" si="37"/>
        <v>28.6</v>
      </c>
      <c r="R119" s="48"/>
    </row>
    <row r="120" spans="1:18" ht="37.5">
      <c r="A120" s="54" t="s">
        <v>24</v>
      </c>
      <c r="B120" s="14" t="s">
        <v>25</v>
      </c>
      <c r="C120" s="8">
        <v>150</v>
      </c>
      <c r="D120" s="34">
        <v>4.2</v>
      </c>
      <c r="E120" s="34">
        <v>4.8</v>
      </c>
      <c r="F120" s="34">
        <v>6</v>
      </c>
      <c r="G120" s="34">
        <v>84.2</v>
      </c>
      <c r="H120" s="34">
        <v>1.2</v>
      </c>
      <c r="I120" s="42"/>
      <c r="J120" s="54" t="s">
        <v>24</v>
      </c>
      <c r="K120" s="14" t="s">
        <v>25</v>
      </c>
      <c r="L120" s="8">
        <v>180</v>
      </c>
      <c r="M120" s="34">
        <v>5</v>
      </c>
      <c r="N120" s="34">
        <v>5.7</v>
      </c>
      <c r="O120" s="34">
        <v>7.2</v>
      </c>
      <c r="P120" s="34">
        <v>101</v>
      </c>
      <c r="Q120" s="34">
        <v>1.2</v>
      </c>
      <c r="R120" s="48"/>
    </row>
    <row r="121" spans="1:18" ht="18.75">
      <c r="A121" s="55"/>
      <c r="B121" s="14" t="s">
        <v>94</v>
      </c>
      <c r="C121" s="8">
        <v>30</v>
      </c>
      <c r="D121" s="34">
        <v>2.82</v>
      </c>
      <c r="E121" s="34">
        <v>1.8</v>
      </c>
      <c r="F121" s="34">
        <v>20.1</v>
      </c>
      <c r="G121" s="34">
        <v>107.7</v>
      </c>
      <c r="H121" s="34" t="s">
        <v>15</v>
      </c>
      <c r="I121" s="43"/>
      <c r="J121" s="55"/>
      <c r="K121" s="14" t="s">
        <v>94</v>
      </c>
      <c r="L121" s="8">
        <v>30</v>
      </c>
      <c r="M121" s="34">
        <v>2.82</v>
      </c>
      <c r="N121" s="34">
        <v>1.8</v>
      </c>
      <c r="O121" s="34">
        <v>20.1</v>
      </c>
      <c r="P121" s="34">
        <v>107.7</v>
      </c>
      <c r="Q121" s="34" t="s">
        <v>15</v>
      </c>
      <c r="R121" s="48"/>
    </row>
    <row r="122" spans="1:18" ht="18.75">
      <c r="A122" s="56"/>
      <c r="B122" s="9" t="s">
        <v>17</v>
      </c>
      <c r="C122" s="10">
        <f aca="true" t="shared" si="38" ref="C122:H122">SUM(C120:C121)</f>
        <v>180</v>
      </c>
      <c r="D122" s="35">
        <f t="shared" si="38"/>
        <v>7.02</v>
      </c>
      <c r="E122" s="35">
        <f t="shared" si="38"/>
        <v>6.6</v>
      </c>
      <c r="F122" s="35">
        <f t="shared" si="38"/>
        <v>26.1</v>
      </c>
      <c r="G122" s="35">
        <f t="shared" si="38"/>
        <v>191.9</v>
      </c>
      <c r="H122" s="35">
        <f t="shared" si="38"/>
        <v>1.2</v>
      </c>
      <c r="I122" s="44"/>
      <c r="J122" s="56"/>
      <c r="K122" s="9" t="s">
        <v>17</v>
      </c>
      <c r="L122" s="10">
        <f aca="true" t="shared" si="39" ref="L122:Q122">SUM(L120:L121)</f>
        <v>210</v>
      </c>
      <c r="M122" s="35">
        <f t="shared" si="39"/>
        <v>7.82</v>
      </c>
      <c r="N122" s="35">
        <f t="shared" si="39"/>
        <v>7.5</v>
      </c>
      <c r="O122" s="35">
        <f t="shared" si="39"/>
        <v>27.3</v>
      </c>
      <c r="P122" s="35">
        <f t="shared" si="39"/>
        <v>208.7</v>
      </c>
      <c r="Q122" s="35">
        <f t="shared" si="39"/>
        <v>1.2</v>
      </c>
      <c r="R122" s="48"/>
    </row>
    <row r="123" spans="1:18" ht="37.5">
      <c r="A123" s="54" t="s">
        <v>26</v>
      </c>
      <c r="B123" s="14" t="s">
        <v>61</v>
      </c>
      <c r="C123" s="8">
        <v>30</v>
      </c>
      <c r="D123" s="34">
        <v>0.4</v>
      </c>
      <c r="E123" s="34">
        <v>1.8</v>
      </c>
      <c r="F123" s="34">
        <v>1.9</v>
      </c>
      <c r="G123" s="34">
        <v>25.9</v>
      </c>
      <c r="H123" s="34">
        <v>0.1</v>
      </c>
      <c r="I123" s="42"/>
      <c r="J123" s="54" t="s">
        <v>26</v>
      </c>
      <c r="K123" s="14" t="s">
        <v>61</v>
      </c>
      <c r="L123" s="8">
        <v>50</v>
      </c>
      <c r="M123" s="34">
        <v>0.6</v>
      </c>
      <c r="N123" s="34">
        <v>3.05</v>
      </c>
      <c r="O123" s="34">
        <v>3.3</v>
      </c>
      <c r="P123" s="34">
        <v>43.2</v>
      </c>
      <c r="Q123" s="34">
        <v>0.24</v>
      </c>
      <c r="R123" s="48"/>
    </row>
    <row r="124" spans="1:18" ht="37.5">
      <c r="A124" s="55"/>
      <c r="B124" s="14" t="s">
        <v>62</v>
      </c>
      <c r="C124" s="8">
        <v>120</v>
      </c>
      <c r="D124" s="34">
        <v>7.28</v>
      </c>
      <c r="E124" s="34">
        <v>5.9</v>
      </c>
      <c r="F124" s="34">
        <v>39.9</v>
      </c>
      <c r="G124" s="34">
        <v>242.4</v>
      </c>
      <c r="H124" s="34">
        <v>0.06</v>
      </c>
      <c r="I124" s="43"/>
      <c r="J124" s="55"/>
      <c r="K124" s="14" t="s">
        <v>62</v>
      </c>
      <c r="L124" s="8">
        <v>150</v>
      </c>
      <c r="M124" s="34">
        <v>9.1</v>
      </c>
      <c r="N124" s="34">
        <v>7.47</v>
      </c>
      <c r="O124" s="34">
        <v>49.86</v>
      </c>
      <c r="P124" s="34">
        <v>303</v>
      </c>
      <c r="Q124" s="34">
        <v>0.08</v>
      </c>
      <c r="R124" s="48"/>
    </row>
    <row r="125" spans="1:18" ht="37.5">
      <c r="A125" s="55"/>
      <c r="B125" s="15" t="s">
        <v>63</v>
      </c>
      <c r="C125" s="16">
        <v>30</v>
      </c>
      <c r="D125" s="38">
        <v>0.6</v>
      </c>
      <c r="E125" s="38">
        <v>1.4</v>
      </c>
      <c r="F125" s="38">
        <v>3.97</v>
      </c>
      <c r="G125" s="38">
        <v>30.45</v>
      </c>
      <c r="H125" s="38">
        <v>0.09</v>
      </c>
      <c r="I125" s="43"/>
      <c r="J125" s="55"/>
      <c r="K125" s="15" t="s">
        <v>63</v>
      </c>
      <c r="L125" s="16">
        <v>30</v>
      </c>
      <c r="M125" s="38">
        <v>0.6</v>
      </c>
      <c r="N125" s="38">
        <v>1.4</v>
      </c>
      <c r="O125" s="38">
        <v>3.97</v>
      </c>
      <c r="P125" s="38">
        <v>30.45</v>
      </c>
      <c r="Q125" s="38">
        <v>0.09</v>
      </c>
      <c r="R125" s="48"/>
    </row>
    <row r="126" spans="1:18" ht="37.5">
      <c r="A126" s="55"/>
      <c r="B126" s="14" t="s">
        <v>141</v>
      </c>
      <c r="C126" s="8">
        <v>150</v>
      </c>
      <c r="D126" s="34">
        <v>0.1</v>
      </c>
      <c r="E126" s="34">
        <v>0.01</v>
      </c>
      <c r="F126" s="34">
        <v>12.2</v>
      </c>
      <c r="G126" s="34">
        <v>49.5</v>
      </c>
      <c r="H126" s="34">
        <v>2.8</v>
      </c>
      <c r="I126" s="43"/>
      <c r="J126" s="55"/>
      <c r="K126" s="14" t="s">
        <v>141</v>
      </c>
      <c r="L126" s="8">
        <v>180</v>
      </c>
      <c r="M126" s="34">
        <v>0.12</v>
      </c>
      <c r="N126" s="34">
        <v>0.02</v>
      </c>
      <c r="O126" s="34">
        <v>12.2</v>
      </c>
      <c r="P126" s="34">
        <v>49.5</v>
      </c>
      <c r="Q126" s="34">
        <v>3</v>
      </c>
      <c r="R126" s="48"/>
    </row>
    <row r="127" spans="1:18" ht="18.75">
      <c r="A127" s="56"/>
      <c r="B127" s="11" t="s">
        <v>17</v>
      </c>
      <c r="C127" s="10">
        <f aca="true" t="shared" si="40" ref="C127:H127">SUM(C123:C126)</f>
        <v>330</v>
      </c>
      <c r="D127" s="35">
        <f t="shared" si="40"/>
        <v>8.38</v>
      </c>
      <c r="E127" s="35">
        <f t="shared" si="40"/>
        <v>9.11</v>
      </c>
      <c r="F127" s="35">
        <f t="shared" si="40"/>
        <v>57.97</v>
      </c>
      <c r="G127" s="35">
        <f t="shared" si="40"/>
        <v>348.25</v>
      </c>
      <c r="H127" s="35">
        <f t="shared" si="40"/>
        <v>3.05</v>
      </c>
      <c r="I127" s="44"/>
      <c r="J127" s="56"/>
      <c r="K127" s="11" t="s">
        <v>17</v>
      </c>
      <c r="L127" s="10">
        <f aca="true" t="shared" si="41" ref="L127:Q127">SUM(L123:L126)</f>
        <v>410</v>
      </c>
      <c r="M127" s="35">
        <f t="shared" si="41"/>
        <v>10.419999999999998</v>
      </c>
      <c r="N127" s="35">
        <f t="shared" si="41"/>
        <v>11.94</v>
      </c>
      <c r="O127" s="35">
        <f t="shared" si="41"/>
        <v>69.33</v>
      </c>
      <c r="P127" s="35">
        <f t="shared" si="41"/>
        <v>426.15</v>
      </c>
      <c r="Q127" s="35">
        <f t="shared" si="41"/>
        <v>3.41</v>
      </c>
      <c r="R127" s="48"/>
    </row>
    <row r="128" spans="1:18" ht="18.75" customHeight="1">
      <c r="A128" s="57" t="s">
        <v>58</v>
      </c>
      <c r="B128" s="58"/>
      <c r="C128" s="10">
        <f aca="true" t="shared" si="42" ref="C128:H128">C127+C122+C119+C112+C110</f>
        <v>1465</v>
      </c>
      <c r="D128" s="35">
        <f t="shared" si="42"/>
        <v>39.94</v>
      </c>
      <c r="E128" s="35">
        <f t="shared" si="42"/>
        <v>43.48</v>
      </c>
      <c r="F128" s="35">
        <f t="shared" si="42"/>
        <v>205.03</v>
      </c>
      <c r="G128" s="35">
        <f t="shared" si="42"/>
        <v>1374.35</v>
      </c>
      <c r="H128" s="35">
        <f t="shared" si="42"/>
        <v>35.63</v>
      </c>
      <c r="I128" s="45"/>
      <c r="J128" s="57" t="s">
        <v>58</v>
      </c>
      <c r="K128" s="58"/>
      <c r="L128" s="10">
        <f aca="true" t="shared" si="43" ref="L128:Q128">L127+L122+L119+L112+L110</f>
        <v>1815</v>
      </c>
      <c r="M128" s="35">
        <f t="shared" si="43"/>
        <v>49.33</v>
      </c>
      <c r="N128" s="35">
        <f t="shared" si="43"/>
        <v>53.989999999999995</v>
      </c>
      <c r="O128" s="35">
        <f t="shared" si="43"/>
        <v>248.33999999999997</v>
      </c>
      <c r="P128" s="35">
        <f t="shared" si="43"/>
        <v>1678.9499999999998</v>
      </c>
      <c r="Q128" s="35">
        <f t="shared" si="43"/>
        <v>44.72</v>
      </c>
      <c r="R128" s="48"/>
    </row>
    <row r="129" spans="1:17" ht="18.75">
      <c r="A129" s="12"/>
      <c r="B129" s="12"/>
      <c r="C129" s="12"/>
      <c r="D129" s="52"/>
      <c r="E129" s="52"/>
      <c r="F129" s="52"/>
      <c r="G129" s="52"/>
      <c r="H129" s="52"/>
      <c r="J129" s="12"/>
      <c r="K129" s="12"/>
      <c r="L129" s="12"/>
      <c r="M129" s="52"/>
      <c r="N129" s="52"/>
      <c r="O129" s="52"/>
      <c r="P129" s="52"/>
      <c r="Q129" s="52"/>
    </row>
    <row r="130" spans="1:12" ht="18.75">
      <c r="A130" s="1" t="s">
        <v>65</v>
      </c>
      <c r="B130" s="1" t="s">
        <v>1</v>
      </c>
      <c r="C130" s="2" t="s">
        <v>102</v>
      </c>
      <c r="J130" s="1" t="s">
        <v>65</v>
      </c>
      <c r="K130" s="1" t="s">
        <v>1</v>
      </c>
      <c r="L130" s="2" t="s">
        <v>171</v>
      </c>
    </row>
    <row r="131" spans="1:18" ht="18.75">
      <c r="A131" s="76" t="s">
        <v>101</v>
      </c>
      <c r="B131" s="76"/>
      <c r="C131" s="76"/>
      <c r="D131" s="76"/>
      <c r="H131" s="51" t="s">
        <v>2</v>
      </c>
      <c r="I131" s="3"/>
      <c r="J131" s="76" t="s">
        <v>101</v>
      </c>
      <c r="K131" s="76"/>
      <c r="L131" s="76"/>
      <c r="M131" s="76"/>
      <c r="Q131" s="51" t="s">
        <v>2</v>
      </c>
      <c r="R131" s="3"/>
    </row>
    <row r="132" spans="1:18" ht="18.75">
      <c r="A132" s="4"/>
      <c r="C132" s="5"/>
      <c r="H132" s="51" t="s">
        <v>31</v>
      </c>
      <c r="I132" s="3"/>
      <c r="J132" s="4"/>
      <c r="L132" s="5"/>
      <c r="Q132" s="51" t="s">
        <v>31</v>
      </c>
      <c r="R132" s="3"/>
    </row>
    <row r="133" spans="1:10" ht="18.75">
      <c r="A133" s="4"/>
      <c r="J133" s="4"/>
    </row>
    <row r="134" spans="1:18" s="6" customFormat="1" ht="18.75" customHeight="1">
      <c r="A134" s="67" t="s">
        <v>3</v>
      </c>
      <c r="B134" s="67" t="s">
        <v>84</v>
      </c>
      <c r="C134" s="62" t="s">
        <v>4</v>
      </c>
      <c r="D134" s="70" t="s">
        <v>6</v>
      </c>
      <c r="E134" s="71"/>
      <c r="F134" s="72"/>
      <c r="G134" s="59" t="s">
        <v>7</v>
      </c>
      <c r="H134" s="59" t="s">
        <v>8</v>
      </c>
      <c r="I134" s="39"/>
      <c r="J134" s="67" t="s">
        <v>3</v>
      </c>
      <c r="K134" s="67" t="s">
        <v>84</v>
      </c>
      <c r="L134" s="62" t="s">
        <v>4</v>
      </c>
      <c r="M134" s="70" t="s">
        <v>6</v>
      </c>
      <c r="N134" s="71"/>
      <c r="O134" s="72"/>
      <c r="P134" s="59" t="s">
        <v>7</v>
      </c>
      <c r="Q134" s="59" t="s">
        <v>8</v>
      </c>
      <c r="R134" s="47"/>
    </row>
    <row r="135" spans="1:18" s="6" customFormat="1" ht="18.75">
      <c r="A135" s="68"/>
      <c r="B135" s="68"/>
      <c r="C135" s="63" t="s">
        <v>5</v>
      </c>
      <c r="D135" s="73"/>
      <c r="E135" s="74"/>
      <c r="F135" s="75"/>
      <c r="G135" s="60"/>
      <c r="H135" s="60"/>
      <c r="I135" s="40"/>
      <c r="J135" s="68"/>
      <c r="K135" s="68"/>
      <c r="L135" s="63" t="s">
        <v>5</v>
      </c>
      <c r="M135" s="73"/>
      <c r="N135" s="74"/>
      <c r="O135" s="75"/>
      <c r="P135" s="60"/>
      <c r="Q135" s="60"/>
      <c r="R135" s="47"/>
    </row>
    <row r="136" spans="1:18" s="6" customFormat="1" ht="18.75">
      <c r="A136" s="68"/>
      <c r="B136" s="68"/>
      <c r="C136" s="63"/>
      <c r="D136" s="65" t="s">
        <v>9</v>
      </c>
      <c r="E136" s="65" t="s">
        <v>10</v>
      </c>
      <c r="F136" s="65" t="s">
        <v>11</v>
      </c>
      <c r="G136" s="60"/>
      <c r="H136" s="60"/>
      <c r="I136" s="40"/>
      <c r="J136" s="68"/>
      <c r="K136" s="68"/>
      <c r="L136" s="63"/>
      <c r="M136" s="65" t="s">
        <v>9</v>
      </c>
      <c r="N136" s="65" t="s">
        <v>10</v>
      </c>
      <c r="O136" s="65" t="s">
        <v>11</v>
      </c>
      <c r="P136" s="60"/>
      <c r="Q136" s="60"/>
      <c r="R136" s="47"/>
    </row>
    <row r="137" spans="1:18" s="6" customFormat="1" ht="18.75">
      <c r="A137" s="69"/>
      <c r="B137" s="69"/>
      <c r="C137" s="64"/>
      <c r="D137" s="66"/>
      <c r="E137" s="66"/>
      <c r="F137" s="66"/>
      <c r="G137" s="61"/>
      <c r="H137" s="61"/>
      <c r="I137" s="41"/>
      <c r="J137" s="69"/>
      <c r="K137" s="69"/>
      <c r="L137" s="64"/>
      <c r="M137" s="66"/>
      <c r="N137" s="66"/>
      <c r="O137" s="66"/>
      <c r="P137" s="61"/>
      <c r="Q137" s="61"/>
      <c r="R137" s="47"/>
    </row>
    <row r="138" spans="1:18" ht="56.25">
      <c r="A138" s="54" t="s">
        <v>12</v>
      </c>
      <c r="B138" s="14" t="s">
        <v>67</v>
      </c>
      <c r="C138" s="8">
        <v>150</v>
      </c>
      <c r="D138" s="34">
        <v>2.2</v>
      </c>
      <c r="E138" s="34">
        <v>3.7</v>
      </c>
      <c r="F138" s="34">
        <v>27.2</v>
      </c>
      <c r="G138" s="34">
        <v>150.9</v>
      </c>
      <c r="H138" s="34" t="s">
        <v>15</v>
      </c>
      <c r="I138" s="42"/>
      <c r="J138" s="54" t="s">
        <v>12</v>
      </c>
      <c r="K138" s="14" t="s">
        <v>67</v>
      </c>
      <c r="L138" s="8">
        <v>200</v>
      </c>
      <c r="M138" s="34">
        <v>2.9</v>
      </c>
      <c r="N138" s="34">
        <v>4.95</v>
      </c>
      <c r="O138" s="34">
        <v>36.2</v>
      </c>
      <c r="P138" s="34">
        <v>201.25</v>
      </c>
      <c r="Q138" s="34" t="s">
        <v>15</v>
      </c>
      <c r="R138" s="48"/>
    </row>
    <row r="139" spans="1:18" ht="37.5">
      <c r="A139" s="55"/>
      <c r="B139" s="14" t="s">
        <v>48</v>
      </c>
      <c r="C139" s="8">
        <v>150</v>
      </c>
      <c r="D139" s="34">
        <v>2.9</v>
      </c>
      <c r="E139" s="34">
        <v>2.4</v>
      </c>
      <c r="F139" s="34">
        <v>14.4</v>
      </c>
      <c r="G139" s="34">
        <v>91</v>
      </c>
      <c r="H139" s="34" t="s">
        <v>15</v>
      </c>
      <c r="I139" s="43"/>
      <c r="J139" s="55"/>
      <c r="K139" s="14" t="s">
        <v>48</v>
      </c>
      <c r="L139" s="8">
        <v>180</v>
      </c>
      <c r="M139" s="34">
        <v>2.9</v>
      </c>
      <c r="N139" s="34">
        <v>2.4</v>
      </c>
      <c r="O139" s="34">
        <v>14.4</v>
      </c>
      <c r="P139" s="34">
        <v>91</v>
      </c>
      <c r="Q139" s="34" t="s">
        <v>15</v>
      </c>
      <c r="R139" s="48"/>
    </row>
    <row r="140" spans="1:18" ht="18.75">
      <c r="A140" s="55"/>
      <c r="B140" s="14" t="s">
        <v>14</v>
      </c>
      <c r="C140" s="8">
        <v>40</v>
      </c>
      <c r="D140" s="34">
        <v>2.68</v>
      </c>
      <c r="E140" s="34">
        <v>0.4</v>
      </c>
      <c r="F140" s="34">
        <v>20</v>
      </c>
      <c r="G140" s="34">
        <v>96</v>
      </c>
      <c r="H140" s="34" t="s">
        <v>15</v>
      </c>
      <c r="I140" s="43"/>
      <c r="J140" s="55"/>
      <c r="K140" s="14" t="s">
        <v>14</v>
      </c>
      <c r="L140" s="8">
        <v>40</v>
      </c>
      <c r="M140" s="34">
        <v>2.68</v>
      </c>
      <c r="N140" s="34">
        <v>0.4</v>
      </c>
      <c r="O140" s="34">
        <v>20</v>
      </c>
      <c r="P140" s="34">
        <v>96</v>
      </c>
      <c r="Q140" s="34" t="s">
        <v>15</v>
      </c>
      <c r="R140" s="48"/>
    </row>
    <row r="141" spans="1:18" ht="18.75">
      <c r="A141" s="55"/>
      <c r="B141" s="14" t="s">
        <v>49</v>
      </c>
      <c r="C141" s="8">
        <v>5</v>
      </c>
      <c r="D141" s="34">
        <v>0.02</v>
      </c>
      <c r="E141" s="34">
        <v>3.6</v>
      </c>
      <c r="F141" s="34">
        <v>0.04</v>
      </c>
      <c r="G141" s="34">
        <v>33</v>
      </c>
      <c r="H141" s="34" t="s">
        <v>15</v>
      </c>
      <c r="I141" s="43"/>
      <c r="J141" s="55"/>
      <c r="K141" s="14" t="s">
        <v>49</v>
      </c>
      <c r="L141" s="8">
        <v>10</v>
      </c>
      <c r="M141" s="34">
        <v>0.08</v>
      </c>
      <c r="N141" s="34">
        <v>7.24</v>
      </c>
      <c r="O141" s="34">
        <v>0.13</v>
      </c>
      <c r="P141" s="34">
        <v>86</v>
      </c>
      <c r="Q141" s="34" t="s">
        <v>15</v>
      </c>
      <c r="R141" s="48"/>
    </row>
    <row r="142" spans="1:18" ht="18.75">
      <c r="A142" s="56"/>
      <c r="B142" s="9" t="s">
        <v>17</v>
      </c>
      <c r="C142" s="13">
        <f aca="true" t="shared" si="44" ref="C142:H142">SUM(C138:C141)</f>
        <v>345</v>
      </c>
      <c r="D142" s="35">
        <f t="shared" si="44"/>
        <v>7.799999999999999</v>
      </c>
      <c r="E142" s="35">
        <f t="shared" si="44"/>
        <v>10.1</v>
      </c>
      <c r="F142" s="35">
        <f t="shared" si="44"/>
        <v>61.64</v>
      </c>
      <c r="G142" s="35">
        <f t="shared" si="44"/>
        <v>370.9</v>
      </c>
      <c r="H142" s="35">
        <f t="shared" si="44"/>
        <v>0</v>
      </c>
      <c r="I142" s="44"/>
      <c r="J142" s="56"/>
      <c r="K142" s="9" t="s">
        <v>17</v>
      </c>
      <c r="L142" s="13">
        <f aca="true" t="shared" si="45" ref="L142:Q142">SUM(L138:L141)</f>
        <v>430</v>
      </c>
      <c r="M142" s="35">
        <f t="shared" si="45"/>
        <v>8.56</v>
      </c>
      <c r="N142" s="35">
        <f t="shared" si="45"/>
        <v>14.99</v>
      </c>
      <c r="O142" s="35">
        <f t="shared" si="45"/>
        <v>70.72999999999999</v>
      </c>
      <c r="P142" s="35">
        <f t="shared" si="45"/>
        <v>474.25</v>
      </c>
      <c r="Q142" s="35">
        <f t="shared" si="45"/>
        <v>0</v>
      </c>
      <c r="R142" s="48"/>
    </row>
    <row r="143" spans="1:18" ht="93.75">
      <c r="A143" s="54" t="s">
        <v>18</v>
      </c>
      <c r="B143" s="7" t="s">
        <v>19</v>
      </c>
      <c r="C143" s="8">
        <v>100</v>
      </c>
      <c r="D143" s="34">
        <v>0.5</v>
      </c>
      <c r="E143" s="34" t="s">
        <v>15</v>
      </c>
      <c r="F143" s="34">
        <v>10.1</v>
      </c>
      <c r="G143" s="34">
        <v>42.4</v>
      </c>
      <c r="H143" s="34">
        <v>2</v>
      </c>
      <c r="I143" s="42"/>
      <c r="J143" s="54" t="s">
        <v>18</v>
      </c>
      <c r="K143" s="7" t="s">
        <v>19</v>
      </c>
      <c r="L143" s="8">
        <v>100</v>
      </c>
      <c r="M143" s="34">
        <v>0.5</v>
      </c>
      <c r="N143" s="34" t="s">
        <v>15</v>
      </c>
      <c r="O143" s="34">
        <v>10.1</v>
      </c>
      <c r="P143" s="34">
        <v>42.4</v>
      </c>
      <c r="Q143" s="34">
        <v>2</v>
      </c>
      <c r="R143" s="48"/>
    </row>
    <row r="144" spans="1:18" ht="23.25" customHeight="1">
      <c r="A144" s="55"/>
      <c r="B144" s="7" t="s">
        <v>203</v>
      </c>
      <c r="C144" s="8">
        <v>100</v>
      </c>
      <c r="D144" s="34">
        <v>0.4</v>
      </c>
      <c r="E144" s="34">
        <v>0.4</v>
      </c>
      <c r="F144" s="34">
        <v>9.8</v>
      </c>
      <c r="G144" s="34">
        <v>44</v>
      </c>
      <c r="H144" s="34">
        <v>10</v>
      </c>
      <c r="I144" s="42"/>
      <c r="J144" s="55"/>
      <c r="K144" s="7" t="s">
        <v>203</v>
      </c>
      <c r="L144" s="8">
        <v>100</v>
      </c>
      <c r="M144" s="34">
        <v>0.4</v>
      </c>
      <c r="N144" s="34">
        <v>0.4</v>
      </c>
      <c r="O144" s="34">
        <v>9.8</v>
      </c>
      <c r="P144" s="34">
        <v>44</v>
      </c>
      <c r="Q144" s="34">
        <v>10</v>
      </c>
      <c r="R144" s="48"/>
    </row>
    <row r="145" spans="1:18" ht="18.75">
      <c r="A145" s="56"/>
      <c r="B145" s="9" t="s">
        <v>17</v>
      </c>
      <c r="C145" s="10">
        <f aca="true" t="shared" si="46" ref="C145:H145">SUM(C143:C144)</f>
        <v>200</v>
      </c>
      <c r="D145" s="35">
        <f t="shared" si="46"/>
        <v>0.9</v>
      </c>
      <c r="E145" s="35">
        <f t="shared" si="46"/>
        <v>0.4</v>
      </c>
      <c r="F145" s="35">
        <f t="shared" si="46"/>
        <v>19.9</v>
      </c>
      <c r="G145" s="35">
        <f t="shared" si="46"/>
        <v>86.4</v>
      </c>
      <c r="H145" s="35">
        <f t="shared" si="46"/>
        <v>12</v>
      </c>
      <c r="I145" s="44"/>
      <c r="J145" s="56"/>
      <c r="K145" s="9" t="s">
        <v>17</v>
      </c>
      <c r="L145" s="10">
        <f aca="true" t="shared" si="47" ref="L145:Q145">SUM(L143:L144)</f>
        <v>200</v>
      </c>
      <c r="M145" s="35">
        <f t="shared" si="47"/>
        <v>0.9</v>
      </c>
      <c r="N145" s="35">
        <f t="shared" si="47"/>
        <v>0.4</v>
      </c>
      <c r="O145" s="35">
        <f t="shared" si="47"/>
        <v>19.9</v>
      </c>
      <c r="P145" s="35">
        <f t="shared" si="47"/>
        <v>86.4</v>
      </c>
      <c r="Q145" s="35">
        <f t="shared" si="47"/>
        <v>12</v>
      </c>
      <c r="R145" s="48"/>
    </row>
    <row r="146" spans="1:18" ht="37.5">
      <c r="A146" s="54" t="s">
        <v>20</v>
      </c>
      <c r="B146" s="14" t="s">
        <v>69</v>
      </c>
      <c r="C146" s="8">
        <v>30</v>
      </c>
      <c r="D146" s="34">
        <v>0.3</v>
      </c>
      <c r="E146" s="34">
        <v>3</v>
      </c>
      <c r="F146" s="34">
        <v>2.5</v>
      </c>
      <c r="G146" s="34">
        <v>38.3</v>
      </c>
      <c r="H146" s="34">
        <v>2.3</v>
      </c>
      <c r="I146" s="42"/>
      <c r="J146" s="54" t="s">
        <v>20</v>
      </c>
      <c r="K146" s="14" t="s">
        <v>69</v>
      </c>
      <c r="L146" s="8">
        <v>50</v>
      </c>
      <c r="M146" s="34">
        <v>0.5</v>
      </c>
      <c r="N146" s="34">
        <v>5</v>
      </c>
      <c r="O146" s="34">
        <v>4.1</v>
      </c>
      <c r="P146" s="34">
        <v>63.9</v>
      </c>
      <c r="Q146" s="34">
        <v>3.8</v>
      </c>
      <c r="R146" s="48"/>
    </row>
    <row r="147" spans="1:18" ht="18.75">
      <c r="A147" s="55"/>
      <c r="B147" s="14" t="s">
        <v>70</v>
      </c>
      <c r="C147" s="8">
        <v>150</v>
      </c>
      <c r="D147" s="34">
        <v>3.15</v>
      </c>
      <c r="E147" s="34">
        <v>3.3</v>
      </c>
      <c r="F147" s="34">
        <v>13.4</v>
      </c>
      <c r="G147" s="34">
        <v>96.2</v>
      </c>
      <c r="H147" s="34">
        <v>5.7</v>
      </c>
      <c r="I147" s="43"/>
      <c r="J147" s="55"/>
      <c r="K147" s="14" t="s">
        <v>70</v>
      </c>
      <c r="L147" s="8">
        <v>200</v>
      </c>
      <c r="M147" s="34">
        <v>4.2</v>
      </c>
      <c r="N147" s="34">
        <v>4.45</v>
      </c>
      <c r="O147" s="34">
        <v>17.9</v>
      </c>
      <c r="P147" s="34">
        <v>128.3</v>
      </c>
      <c r="Q147" s="34">
        <v>7.6</v>
      </c>
      <c r="R147" s="48"/>
    </row>
    <row r="148" spans="1:18" ht="37.5">
      <c r="A148" s="55"/>
      <c r="B148" s="14" t="s">
        <v>71</v>
      </c>
      <c r="C148" s="8">
        <v>60</v>
      </c>
      <c r="D148" s="34">
        <v>11.2</v>
      </c>
      <c r="E148" s="34">
        <v>2.5</v>
      </c>
      <c r="F148" s="34">
        <v>9.4</v>
      </c>
      <c r="G148" s="34">
        <v>105.8</v>
      </c>
      <c r="H148" s="34" t="s">
        <v>15</v>
      </c>
      <c r="I148" s="43"/>
      <c r="J148" s="55"/>
      <c r="K148" s="14" t="s">
        <v>71</v>
      </c>
      <c r="L148" s="8">
        <v>70</v>
      </c>
      <c r="M148" s="34">
        <v>13.1</v>
      </c>
      <c r="N148" s="34">
        <v>2.9</v>
      </c>
      <c r="O148" s="34">
        <v>11</v>
      </c>
      <c r="P148" s="34">
        <v>123.4</v>
      </c>
      <c r="Q148" s="34" t="s">
        <v>15</v>
      </c>
      <c r="R148" s="48"/>
    </row>
    <row r="149" spans="1:18" ht="37.5">
      <c r="A149" s="55"/>
      <c r="B149" s="14" t="s">
        <v>229</v>
      </c>
      <c r="C149" s="8">
        <v>120</v>
      </c>
      <c r="D149" s="34">
        <v>2.2</v>
      </c>
      <c r="E149" s="34">
        <v>4.9</v>
      </c>
      <c r="F149" s="34">
        <v>12.7</v>
      </c>
      <c r="G149" s="34">
        <v>103.1</v>
      </c>
      <c r="H149" s="34">
        <v>8.8</v>
      </c>
      <c r="I149" s="46"/>
      <c r="J149" s="55"/>
      <c r="K149" s="14" t="s">
        <v>229</v>
      </c>
      <c r="L149" s="8">
        <v>150</v>
      </c>
      <c r="M149" s="34">
        <v>2.7</v>
      </c>
      <c r="N149" s="34">
        <v>6.1</v>
      </c>
      <c r="O149" s="34">
        <v>15.84</v>
      </c>
      <c r="P149" s="34">
        <v>128.85</v>
      </c>
      <c r="Q149" s="34">
        <v>11.06</v>
      </c>
      <c r="R149" s="49"/>
    </row>
    <row r="150" spans="1:18" ht="37.5">
      <c r="A150" s="55"/>
      <c r="B150" s="7" t="s">
        <v>52</v>
      </c>
      <c r="C150" s="8">
        <v>150</v>
      </c>
      <c r="D150" s="34">
        <v>0.3</v>
      </c>
      <c r="E150" s="34">
        <v>0</v>
      </c>
      <c r="F150" s="34">
        <v>20.8</v>
      </c>
      <c r="G150" s="34">
        <v>85.8</v>
      </c>
      <c r="H150" s="34">
        <v>0.3</v>
      </c>
      <c r="I150" s="43"/>
      <c r="J150" s="55"/>
      <c r="K150" s="7" t="s">
        <v>52</v>
      </c>
      <c r="L150" s="8">
        <v>180</v>
      </c>
      <c r="M150" s="34">
        <v>0.4</v>
      </c>
      <c r="N150" s="34">
        <v>0</v>
      </c>
      <c r="O150" s="34">
        <v>25</v>
      </c>
      <c r="P150" s="34">
        <v>103</v>
      </c>
      <c r="Q150" s="34">
        <v>0.36</v>
      </c>
      <c r="R150" s="48"/>
    </row>
    <row r="151" spans="1:18" ht="18.75">
      <c r="A151" s="55"/>
      <c r="B151" s="14" t="s">
        <v>23</v>
      </c>
      <c r="C151" s="8">
        <v>20</v>
      </c>
      <c r="D151" s="34">
        <v>1.32</v>
      </c>
      <c r="E151" s="34">
        <v>0.24</v>
      </c>
      <c r="F151" s="34">
        <v>6.8</v>
      </c>
      <c r="G151" s="34">
        <v>34.1</v>
      </c>
      <c r="H151" s="34" t="s">
        <v>15</v>
      </c>
      <c r="I151" s="43"/>
      <c r="J151" s="55"/>
      <c r="K151" s="14" t="s">
        <v>23</v>
      </c>
      <c r="L151" s="8">
        <v>40</v>
      </c>
      <c r="M151" s="34">
        <v>2.64</v>
      </c>
      <c r="N151" s="34">
        <v>0.48</v>
      </c>
      <c r="O151" s="34">
        <v>13.6</v>
      </c>
      <c r="P151" s="34">
        <v>68.2</v>
      </c>
      <c r="Q151" s="34" t="s">
        <v>15</v>
      </c>
      <c r="R151" s="48"/>
    </row>
    <row r="152" spans="1:18" ht="18.75">
      <c r="A152" s="56"/>
      <c r="B152" s="9" t="s">
        <v>17</v>
      </c>
      <c r="C152" s="10">
        <f aca="true" t="shared" si="48" ref="C152:H152">SUM(C146:C151)</f>
        <v>530</v>
      </c>
      <c r="D152" s="35">
        <f t="shared" si="48"/>
        <v>18.47</v>
      </c>
      <c r="E152" s="35">
        <f t="shared" si="48"/>
        <v>13.940000000000001</v>
      </c>
      <c r="F152" s="35">
        <f t="shared" si="48"/>
        <v>65.6</v>
      </c>
      <c r="G152" s="35">
        <f t="shared" si="48"/>
        <v>463.3</v>
      </c>
      <c r="H152" s="35">
        <f t="shared" si="48"/>
        <v>17.1</v>
      </c>
      <c r="I152" s="44"/>
      <c r="J152" s="56"/>
      <c r="K152" s="9" t="s">
        <v>17</v>
      </c>
      <c r="L152" s="10">
        <f aca="true" t="shared" si="49" ref="L152:Q152">SUM(L146:L151)</f>
        <v>690</v>
      </c>
      <c r="M152" s="35">
        <f t="shared" si="49"/>
        <v>23.54</v>
      </c>
      <c r="N152" s="35">
        <f t="shared" si="49"/>
        <v>18.93</v>
      </c>
      <c r="O152" s="35">
        <f t="shared" si="49"/>
        <v>87.44</v>
      </c>
      <c r="P152" s="35">
        <f t="shared" si="49"/>
        <v>615.6500000000001</v>
      </c>
      <c r="Q152" s="35">
        <f t="shared" si="49"/>
        <v>22.82</v>
      </c>
      <c r="R152" s="48"/>
    </row>
    <row r="153" spans="1:18" ht="37.5">
      <c r="A153" s="54" t="s">
        <v>24</v>
      </c>
      <c r="B153" s="14" t="s">
        <v>25</v>
      </c>
      <c r="C153" s="8">
        <v>150</v>
      </c>
      <c r="D153" s="34">
        <v>4.2</v>
      </c>
      <c r="E153" s="34">
        <v>4.8</v>
      </c>
      <c r="F153" s="34">
        <v>6</v>
      </c>
      <c r="G153" s="34">
        <v>84.2</v>
      </c>
      <c r="H153" s="34">
        <v>1.2</v>
      </c>
      <c r="I153" s="42"/>
      <c r="J153" s="54" t="s">
        <v>24</v>
      </c>
      <c r="K153" s="14" t="s">
        <v>25</v>
      </c>
      <c r="L153" s="8">
        <v>180</v>
      </c>
      <c r="M153" s="34">
        <v>5</v>
      </c>
      <c r="N153" s="34">
        <v>5.7</v>
      </c>
      <c r="O153" s="34">
        <v>7.2</v>
      </c>
      <c r="P153" s="34">
        <v>101</v>
      </c>
      <c r="Q153" s="34">
        <v>1.2</v>
      </c>
      <c r="R153" s="48"/>
    </row>
    <row r="154" spans="1:18" ht="18.75">
      <c r="A154" s="55"/>
      <c r="B154" s="14" t="s">
        <v>14</v>
      </c>
      <c r="C154" s="8">
        <v>40</v>
      </c>
      <c r="D154" s="34">
        <v>2.68</v>
      </c>
      <c r="E154" s="34">
        <v>0.28</v>
      </c>
      <c r="F154" s="34">
        <v>20.12</v>
      </c>
      <c r="G154" s="34">
        <v>96</v>
      </c>
      <c r="H154" s="34" t="s">
        <v>15</v>
      </c>
      <c r="I154" s="43"/>
      <c r="J154" s="55"/>
      <c r="K154" s="14" t="s">
        <v>14</v>
      </c>
      <c r="L154" s="8">
        <v>40</v>
      </c>
      <c r="M154" s="34">
        <v>2.68</v>
      </c>
      <c r="N154" s="34">
        <v>0.28</v>
      </c>
      <c r="O154" s="34">
        <v>20.12</v>
      </c>
      <c r="P154" s="34">
        <v>96</v>
      </c>
      <c r="Q154" s="34" t="s">
        <v>15</v>
      </c>
      <c r="R154" s="48"/>
    </row>
    <row r="155" spans="1:18" ht="18.75">
      <c r="A155" s="56"/>
      <c r="B155" s="9" t="s">
        <v>17</v>
      </c>
      <c r="C155" s="10">
        <f aca="true" t="shared" si="50" ref="C155:H155">SUM(C153:C154)</f>
        <v>190</v>
      </c>
      <c r="D155" s="35">
        <f t="shared" si="50"/>
        <v>6.880000000000001</v>
      </c>
      <c r="E155" s="35">
        <f t="shared" si="50"/>
        <v>5.08</v>
      </c>
      <c r="F155" s="35">
        <f t="shared" si="50"/>
        <v>26.12</v>
      </c>
      <c r="G155" s="35">
        <f t="shared" si="50"/>
        <v>180.2</v>
      </c>
      <c r="H155" s="35">
        <f t="shared" si="50"/>
        <v>1.2</v>
      </c>
      <c r="I155" s="44"/>
      <c r="J155" s="56"/>
      <c r="K155" s="9" t="s">
        <v>17</v>
      </c>
      <c r="L155" s="10">
        <f aca="true" t="shared" si="51" ref="L155:Q155">SUM(L153:L154)</f>
        <v>220</v>
      </c>
      <c r="M155" s="35">
        <f t="shared" si="51"/>
        <v>7.68</v>
      </c>
      <c r="N155" s="35">
        <f t="shared" si="51"/>
        <v>5.98</v>
      </c>
      <c r="O155" s="35">
        <f t="shared" si="51"/>
        <v>27.32</v>
      </c>
      <c r="P155" s="35">
        <f t="shared" si="51"/>
        <v>197</v>
      </c>
      <c r="Q155" s="35">
        <f t="shared" si="51"/>
        <v>1.2</v>
      </c>
      <c r="R155" s="48"/>
    </row>
    <row r="156" spans="1:18" ht="37.5">
      <c r="A156" s="54" t="s">
        <v>26</v>
      </c>
      <c r="B156" s="14" t="s">
        <v>208</v>
      </c>
      <c r="C156" s="8">
        <v>120</v>
      </c>
      <c r="D156" s="34">
        <v>16.33</v>
      </c>
      <c r="E156" s="34">
        <v>12.8</v>
      </c>
      <c r="F156" s="34">
        <v>17.55</v>
      </c>
      <c r="G156" s="34">
        <v>251</v>
      </c>
      <c r="H156" s="34">
        <v>1.59</v>
      </c>
      <c r="I156" s="42"/>
      <c r="J156" s="54" t="s">
        <v>26</v>
      </c>
      <c r="K156" s="14" t="s">
        <v>208</v>
      </c>
      <c r="L156" s="8">
        <v>150</v>
      </c>
      <c r="M156" s="34">
        <v>20.46</v>
      </c>
      <c r="N156" s="34">
        <v>18.09</v>
      </c>
      <c r="O156" s="34">
        <v>22.11</v>
      </c>
      <c r="P156" s="34">
        <v>333</v>
      </c>
      <c r="Q156" s="34">
        <v>2.07</v>
      </c>
      <c r="R156" s="48"/>
    </row>
    <row r="157" spans="1:18" ht="18.75">
      <c r="A157" s="55"/>
      <c r="B157" s="14" t="s">
        <v>215</v>
      </c>
      <c r="C157" s="8">
        <v>30</v>
      </c>
      <c r="D157" s="34">
        <v>0.4</v>
      </c>
      <c r="E157" s="34">
        <v>1.8</v>
      </c>
      <c r="F157" s="34">
        <v>1.98</v>
      </c>
      <c r="G157" s="34">
        <v>25.9</v>
      </c>
      <c r="H157" s="34">
        <v>0.1</v>
      </c>
      <c r="I157" s="43"/>
      <c r="J157" s="55"/>
      <c r="K157" s="14" t="s">
        <v>215</v>
      </c>
      <c r="L157" s="8">
        <v>50</v>
      </c>
      <c r="M157" s="34">
        <v>0.6</v>
      </c>
      <c r="N157" s="34">
        <v>3.05</v>
      </c>
      <c r="O157" s="34">
        <v>3.3</v>
      </c>
      <c r="P157" s="34">
        <v>43.2</v>
      </c>
      <c r="Q157" s="34">
        <v>0.24</v>
      </c>
      <c r="R157" s="48"/>
    </row>
    <row r="158" spans="1:18" ht="37.5">
      <c r="A158" s="55"/>
      <c r="B158" s="14" t="s">
        <v>27</v>
      </c>
      <c r="C158" s="8">
        <v>30</v>
      </c>
      <c r="D158" s="34">
        <v>0.6</v>
      </c>
      <c r="E158" s="34">
        <v>1.4</v>
      </c>
      <c r="F158" s="34">
        <v>3.97</v>
      </c>
      <c r="G158" s="34">
        <v>30.45</v>
      </c>
      <c r="H158" s="34">
        <v>0.09</v>
      </c>
      <c r="I158" s="43"/>
      <c r="J158" s="55"/>
      <c r="K158" s="14" t="s">
        <v>27</v>
      </c>
      <c r="L158" s="8">
        <v>50</v>
      </c>
      <c r="M158" s="34">
        <v>1</v>
      </c>
      <c r="N158" s="34">
        <v>2.33</v>
      </c>
      <c r="O158" s="34">
        <v>6.62</v>
      </c>
      <c r="P158" s="34">
        <v>50.75</v>
      </c>
      <c r="Q158" s="34">
        <v>0.18</v>
      </c>
      <c r="R158" s="48"/>
    </row>
    <row r="159" spans="1:18" ht="18.75">
      <c r="A159" s="55"/>
      <c r="B159" s="14" t="s">
        <v>116</v>
      </c>
      <c r="C159" s="8">
        <v>150</v>
      </c>
      <c r="D159" s="34">
        <v>2.65</v>
      </c>
      <c r="E159" s="34">
        <v>2.33</v>
      </c>
      <c r="F159" s="34">
        <v>11.31</v>
      </c>
      <c r="G159" s="34">
        <v>77</v>
      </c>
      <c r="H159" s="34">
        <v>1.19</v>
      </c>
      <c r="I159" s="43"/>
      <c r="J159" s="55"/>
      <c r="K159" s="14" t="s">
        <v>72</v>
      </c>
      <c r="L159" s="8">
        <v>180</v>
      </c>
      <c r="M159" s="34">
        <v>2.67</v>
      </c>
      <c r="N159" s="34">
        <v>2.34</v>
      </c>
      <c r="O159" s="34">
        <v>14.31</v>
      </c>
      <c r="P159" s="34">
        <v>2.52</v>
      </c>
      <c r="Q159" s="34">
        <v>0.18</v>
      </c>
      <c r="R159" s="48"/>
    </row>
    <row r="160" spans="1:18" ht="18.75">
      <c r="A160" s="56"/>
      <c r="B160" s="11" t="s">
        <v>17</v>
      </c>
      <c r="C160" s="10">
        <f aca="true" t="shared" si="52" ref="C160:H160">SUM(C156:C159)</f>
        <v>330</v>
      </c>
      <c r="D160" s="35">
        <f t="shared" si="52"/>
        <v>19.979999999999997</v>
      </c>
      <c r="E160" s="35">
        <f t="shared" si="52"/>
        <v>18.33</v>
      </c>
      <c r="F160" s="35">
        <f t="shared" si="52"/>
        <v>34.81</v>
      </c>
      <c r="G160" s="35">
        <f t="shared" si="52"/>
        <v>384.34999999999997</v>
      </c>
      <c r="H160" s="35">
        <f t="shared" si="52"/>
        <v>2.97</v>
      </c>
      <c r="I160" s="44"/>
      <c r="J160" s="56"/>
      <c r="K160" s="11" t="s">
        <v>17</v>
      </c>
      <c r="L160" s="10">
        <f aca="true" t="shared" si="53" ref="L160:Q160">SUM(L156:L159)</f>
        <v>430</v>
      </c>
      <c r="M160" s="35">
        <f t="shared" si="53"/>
        <v>24.730000000000004</v>
      </c>
      <c r="N160" s="35">
        <f t="shared" si="53"/>
        <v>25.81</v>
      </c>
      <c r="O160" s="35">
        <f t="shared" si="53"/>
        <v>46.34</v>
      </c>
      <c r="P160" s="35">
        <f t="shared" si="53"/>
        <v>429.46999999999997</v>
      </c>
      <c r="Q160" s="35">
        <f t="shared" si="53"/>
        <v>2.67</v>
      </c>
      <c r="R160" s="48"/>
    </row>
    <row r="161" spans="1:18" ht="18.75" customHeight="1">
      <c r="A161" s="57" t="s">
        <v>66</v>
      </c>
      <c r="B161" s="58"/>
      <c r="C161" s="10">
        <f aca="true" t="shared" si="54" ref="C161:H161">C160+C155+C152+C145+C142</f>
        <v>1595</v>
      </c>
      <c r="D161" s="35">
        <f t="shared" si="54"/>
        <v>54.029999999999994</v>
      </c>
      <c r="E161" s="35">
        <f t="shared" si="54"/>
        <v>47.849999999999994</v>
      </c>
      <c r="F161" s="35">
        <f t="shared" si="54"/>
        <v>208.07</v>
      </c>
      <c r="G161" s="35">
        <f t="shared" si="54"/>
        <v>1485.15</v>
      </c>
      <c r="H161" s="35">
        <f t="shared" si="54"/>
        <v>33.27</v>
      </c>
      <c r="I161" s="45"/>
      <c r="J161" s="57" t="s">
        <v>66</v>
      </c>
      <c r="K161" s="58"/>
      <c r="L161" s="10">
        <f aca="true" t="shared" si="55" ref="L161:Q161">L160+L155+L152+L145+L142</f>
        <v>1970</v>
      </c>
      <c r="M161" s="35">
        <f t="shared" si="55"/>
        <v>65.41</v>
      </c>
      <c r="N161" s="35">
        <f t="shared" si="55"/>
        <v>66.11</v>
      </c>
      <c r="O161" s="35">
        <f t="shared" si="55"/>
        <v>251.73</v>
      </c>
      <c r="P161" s="35">
        <f t="shared" si="55"/>
        <v>1802.7700000000002</v>
      </c>
      <c r="Q161" s="35">
        <f t="shared" si="55"/>
        <v>38.69</v>
      </c>
      <c r="R161" s="48"/>
    </row>
    <row r="162" spans="1:18" ht="18.75">
      <c r="A162" s="12"/>
      <c r="B162" s="12"/>
      <c r="C162" s="12"/>
      <c r="D162" s="52"/>
      <c r="E162" s="52"/>
      <c r="F162" s="52"/>
      <c r="G162" s="52"/>
      <c r="H162" s="52"/>
      <c r="I162" s="12"/>
      <c r="J162" s="12"/>
      <c r="K162" s="12"/>
      <c r="L162" s="12"/>
      <c r="M162" s="52"/>
      <c r="N162" s="52"/>
      <c r="O162" s="52"/>
      <c r="P162" s="52"/>
      <c r="Q162" s="52"/>
      <c r="R162" s="12"/>
    </row>
    <row r="163" spans="1:12" ht="18.75">
      <c r="A163" s="1" t="s">
        <v>73</v>
      </c>
      <c r="B163" s="1" t="s">
        <v>83</v>
      </c>
      <c r="C163" s="2" t="s">
        <v>102</v>
      </c>
      <c r="J163" s="1" t="s">
        <v>73</v>
      </c>
      <c r="K163" s="1" t="s">
        <v>83</v>
      </c>
      <c r="L163" s="2" t="s">
        <v>171</v>
      </c>
    </row>
    <row r="164" spans="1:18" ht="18.75" customHeight="1">
      <c r="A164" s="76" t="s">
        <v>98</v>
      </c>
      <c r="B164" s="76"/>
      <c r="C164" s="76"/>
      <c r="D164" s="76"/>
      <c r="H164" s="51" t="s">
        <v>2</v>
      </c>
      <c r="I164" s="3"/>
      <c r="J164" s="76" t="s">
        <v>98</v>
      </c>
      <c r="K164" s="76"/>
      <c r="L164" s="76"/>
      <c r="M164" s="76"/>
      <c r="Q164" s="51" t="s">
        <v>2</v>
      </c>
      <c r="R164" s="3"/>
    </row>
    <row r="165" spans="1:18" ht="18.75">
      <c r="A165" s="4"/>
      <c r="C165" s="5"/>
      <c r="H165" s="51" t="s">
        <v>31</v>
      </c>
      <c r="I165" s="3"/>
      <c r="J165" s="4"/>
      <c r="L165" s="5"/>
      <c r="Q165" s="51" t="s">
        <v>31</v>
      </c>
      <c r="R165" s="3"/>
    </row>
    <row r="166" spans="1:10" ht="18.75">
      <c r="A166" s="4"/>
      <c r="J166" s="4"/>
    </row>
    <row r="167" spans="1:18" s="6" customFormat="1" ht="18.75" customHeight="1">
      <c r="A167" s="67" t="s">
        <v>3</v>
      </c>
      <c r="B167" s="67" t="s">
        <v>84</v>
      </c>
      <c r="C167" s="62" t="s">
        <v>4</v>
      </c>
      <c r="D167" s="70" t="s">
        <v>6</v>
      </c>
      <c r="E167" s="71"/>
      <c r="F167" s="72"/>
      <c r="G167" s="59" t="s">
        <v>7</v>
      </c>
      <c r="H167" s="59" t="s">
        <v>8</v>
      </c>
      <c r="I167" s="39"/>
      <c r="J167" s="67" t="s">
        <v>3</v>
      </c>
      <c r="K167" s="67" t="s">
        <v>84</v>
      </c>
      <c r="L167" s="62" t="s">
        <v>4</v>
      </c>
      <c r="M167" s="70" t="s">
        <v>6</v>
      </c>
      <c r="N167" s="71"/>
      <c r="O167" s="72"/>
      <c r="P167" s="59" t="s">
        <v>7</v>
      </c>
      <c r="Q167" s="59" t="s">
        <v>8</v>
      </c>
      <c r="R167" s="47"/>
    </row>
    <row r="168" spans="1:18" s="6" customFormat="1" ht="18.75">
      <c r="A168" s="68"/>
      <c r="B168" s="68"/>
      <c r="C168" s="63" t="s">
        <v>5</v>
      </c>
      <c r="D168" s="73"/>
      <c r="E168" s="74"/>
      <c r="F168" s="75"/>
      <c r="G168" s="60"/>
      <c r="H168" s="60"/>
      <c r="I168" s="40"/>
      <c r="J168" s="68"/>
      <c r="K168" s="68"/>
      <c r="L168" s="63" t="s">
        <v>5</v>
      </c>
      <c r="M168" s="73"/>
      <c r="N168" s="74"/>
      <c r="O168" s="75"/>
      <c r="P168" s="60"/>
      <c r="Q168" s="60"/>
      <c r="R168" s="47"/>
    </row>
    <row r="169" spans="1:18" s="6" customFormat="1" ht="18.75">
      <c r="A169" s="68"/>
      <c r="B169" s="68"/>
      <c r="C169" s="63"/>
      <c r="D169" s="65" t="s">
        <v>9</v>
      </c>
      <c r="E169" s="65" t="s">
        <v>10</v>
      </c>
      <c r="F169" s="65" t="s">
        <v>11</v>
      </c>
      <c r="G169" s="60"/>
      <c r="H169" s="60"/>
      <c r="I169" s="40"/>
      <c r="J169" s="68"/>
      <c r="K169" s="68"/>
      <c r="L169" s="63"/>
      <c r="M169" s="65" t="s">
        <v>9</v>
      </c>
      <c r="N169" s="65" t="s">
        <v>10</v>
      </c>
      <c r="O169" s="65" t="s">
        <v>11</v>
      </c>
      <c r="P169" s="60"/>
      <c r="Q169" s="60"/>
      <c r="R169" s="47"/>
    </row>
    <row r="170" spans="1:18" s="6" customFormat="1" ht="18.75">
      <c r="A170" s="69"/>
      <c r="B170" s="69"/>
      <c r="C170" s="64"/>
      <c r="D170" s="66"/>
      <c r="E170" s="66"/>
      <c r="F170" s="66"/>
      <c r="G170" s="61"/>
      <c r="H170" s="61"/>
      <c r="I170" s="41"/>
      <c r="J170" s="69"/>
      <c r="K170" s="69"/>
      <c r="L170" s="64"/>
      <c r="M170" s="66"/>
      <c r="N170" s="66"/>
      <c r="O170" s="66"/>
      <c r="P170" s="61"/>
      <c r="Q170" s="61"/>
      <c r="R170" s="47"/>
    </row>
    <row r="171" spans="1:18" ht="56.25">
      <c r="A171" s="54" t="s">
        <v>12</v>
      </c>
      <c r="B171" s="14" t="s">
        <v>75</v>
      </c>
      <c r="C171" s="8">
        <v>150</v>
      </c>
      <c r="D171" s="34">
        <v>3.4</v>
      </c>
      <c r="E171" s="34">
        <v>3.8</v>
      </c>
      <c r="F171" s="34">
        <v>23.3</v>
      </c>
      <c r="G171" s="34">
        <v>140.3</v>
      </c>
      <c r="H171" s="34">
        <v>0.1</v>
      </c>
      <c r="I171" s="42"/>
      <c r="J171" s="54" t="s">
        <v>12</v>
      </c>
      <c r="K171" s="14" t="s">
        <v>75</v>
      </c>
      <c r="L171" s="8">
        <v>200</v>
      </c>
      <c r="M171" s="34">
        <v>4.5</v>
      </c>
      <c r="N171" s="34">
        <v>5</v>
      </c>
      <c r="O171" s="34">
        <v>31</v>
      </c>
      <c r="P171" s="34">
        <v>187</v>
      </c>
      <c r="Q171" s="34">
        <v>0.19</v>
      </c>
      <c r="R171" s="48"/>
    </row>
    <row r="172" spans="1:18" ht="18.75">
      <c r="A172" s="55"/>
      <c r="B172" s="14" t="s">
        <v>33</v>
      </c>
      <c r="C172" s="8">
        <v>150</v>
      </c>
      <c r="D172" s="34">
        <v>3.2</v>
      </c>
      <c r="E172" s="34">
        <v>2.8</v>
      </c>
      <c r="F172" s="34">
        <v>12.9</v>
      </c>
      <c r="G172" s="34">
        <v>88.3</v>
      </c>
      <c r="H172" s="34">
        <v>1.2</v>
      </c>
      <c r="I172" s="43"/>
      <c r="J172" s="55"/>
      <c r="K172" s="14" t="s">
        <v>33</v>
      </c>
      <c r="L172" s="8">
        <v>180</v>
      </c>
      <c r="M172" s="34">
        <v>3.8</v>
      </c>
      <c r="N172" s="34">
        <v>3.3</v>
      </c>
      <c r="O172" s="34">
        <v>15.5</v>
      </c>
      <c r="P172" s="34">
        <v>106</v>
      </c>
      <c r="Q172" s="34">
        <v>1.44</v>
      </c>
      <c r="R172" s="48"/>
    </row>
    <row r="173" spans="1:18" ht="56.25">
      <c r="A173" s="55"/>
      <c r="B173" s="14" t="s">
        <v>106</v>
      </c>
      <c r="C173" s="8">
        <v>55</v>
      </c>
      <c r="D173" s="34">
        <v>5.82</v>
      </c>
      <c r="E173" s="34">
        <v>6.93</v>
      </c>
      <c r="F173" s="34">
        <v>20.1</v>
      </c>
      <c r="G173" s="34">
        <v>163</v>
      </c>
      <c r="H173" s="34">
        <v>0.07</v>
      </c>
      <c r="I173" s="43"/>
      <c r="J173" s="55"/>
      <c r="K173" s="14" t="s">
        <v>106</v>
      </c>
      <c r="L173" s="8">
        <v>55</v>
      </c>
      <c r="M173" s="34">
        <v>5.82</v>
      </c>
      <c r="N173" s="34">
        <v>6.93</v>
      </c>
      <c r="O173" s="34">
        <v>20.1</v>
      </c>
      <c r="P173" s="34">
        <v>163</v>
      </c>
      <c r="Q173" s="34">
        <v>0.07</v>
      </c>
      <c r="R173" s="48"/>
    </row>
    <row r="174" spans="1:18" ht="18.75">
      <c r="A174" s="56"/>
      <c r="B174" s="9" t="s">
        <v>17</v>
      </c>
      <c r="C174" s="13">
        <f aca="true" t="shared" si="56" ref="C174:H174">SUM(C171:C173)</f>
        <v>355</v>
      </c>
      <c r="D174" s="35">
        <f t="shared" si="56"/>
        <v>12.42</v>
      </c>
      <c r="E174" s="35">
        <f t="shared" si="56"/>
        <v>13.53</v>
      </c>
      <c r="F174" s="35">
        <f t="shared" si="56"/>
        <v>56.300000000000004</v>
      </c>
      <c r="G174" s="35">
        <f t="shared" si="56"/>
        <v>391.6</v>
      </c>
      <c r="H174" s="35">
        <f t="shared" si="56"/>
        <v>1.37</v>
      </c>
      <c r="I174" s="44"/>
      <c r="J174" s="56"/>
      <c r="K174" s="9" t="s">
        <v>17</v>
      </c>
      <c r="L174" s="13">
        <f aca="true" t="shared" si="57" ref="L174:Q174">SUM(L171:L173)</f>
        <v>435</v>
      </c>
      <c r="M174" s="35">
        <f t="shared" si="57"/>
        <v>14.120000000000001</v>
      </c>
      <c r="N174" s="35">
        <f t="shared" si="57"/>
        <v>15.23</v>
      </c>
      <c r="O174" s="35">
        <f t="shared" si="57"/>
        <v>66.6</v>
      </c>
      <c r="P174" s="35">
        <f t="shared" si="57"/>
        <v>456</v>
      </c>
      <c r="Q174" s="35">
        <f t="shared" si="57"/>
        <v>1.7</v>
      </c>
      <c r="R174" s="48"/>
    </row>
    <row r="175" spans="1:18" ht="93.75">
      <c r="A175" s="54" t="s">
        <v>18</v>
      </c>
      <c r="B175" s="7" t="s">
        <v>19</v>
      </c>
      <c r="C175" s="8">
        <v>100</v>
      </c>
      <c r="D175" s="34">
        <v>0.5</v>
      </c>
      <c r="E175" s="34" t="s">
        <v>15</v>
      </c>
      <c r="F175" s="34">
        <v>10.1</v>
      </c>
      <c r="G175" s="34">
        <v>42.4</v>
      </c>
      <c r="H175" s="34">
        <v>2</v>
      </c>
      <c r="I175" s="42"/>
      <c r="J175" s="54" t="s">
        <v>18</v>
      </c>
      <c r="K175" s="7" t="s">
        <v>19</v>
      </c>
      <c r="L175" s="8">
        <v>180</v>
      </c>
      <c r="M175" s="34">
        <v>0.9</v>
      </c>
      <c r="N175" s="34" t="s">
        <v>15</v>
      </c>
      <c r="O175" s="34">
        <v>18.18</v>
      </c>
      <c r="P175" s="34">
        <v>76.8</v>
      </c>
      <c r="Q175" s="34">
        <v>3.6</v>
      </c>
      <c r="R175" s="48"/>
    </row>
    <row r="176" spans="1:18" ht="18.75">
      <c r="A176" s="56"/>
      <c r="B176" s="9" t="s">
        <v>17</v>
      </c>
      <c r="C176" s="10">
        <f aca="true" t="shared" si="58" ref="C176:H176">SUM(C175:C175)</f>
        <v>100</v>
      </c>
      <c r="D176" s="35">
        <f t="shared" si="58"/>
        <v>0.5</v>
      </c>
      <c r="E176" s="35">
        <f t="shared" si="58"/>
        <v>0</v>
      </c>
      <c r="F176" s="35">
        <f t="shared" si="58"/>
        <v>10.1</v>
      </c>
      <c r="G176" s="35">
        <f t="shared" si="58"/>
        <v>42.4</v>
      </c>
      <c r="H176" s="35">
        <f t="shared" si="58"/>
        <v>2</v>
      </c>
      <c r="I176" s="44"/>
      <c r="J176" s="56"/>
      <c r="K176" s="9" t="s">
        <v>17</v>
      </c>
      <c r="L176" s="10">
        <f aca="true" t="shared" si="59" ref="L176:Q176">SUM(L175:L175)</f>
        <v>180</v>
      </c>
      <c r="M176" s="35">
        <f t="shared" si="59"/>
        <v>0.9</v>
      </c>
      <c r="N176" s="35">
        <f t="shared" si="59"/>
        <v>0</v>
      </c>
      <c r="O176" s="35">
        <f t="shared" si="59"/>
        <v>18.18</v>
      </c>
      <c r="P176" s="35">
        <f t="shared" si="59"/>
        <v>76.8</v>
      </c>
      <c r="Q176" s="35">
        <f t="shared" si="59"/>
        <v>3.6</v>
      </c>
      <c r="R176" s="48"/>
    </row>
    <row r="177" spans="1:18" ht="37.5">
      <c r="A177" s="54" t="s">
        <v>20</v>
      </c>
      <c r="B177" s="14" t="s">
        <v>216</v>
      </c>
      <c r="C177" s="8">
        <v>40</v>
      </c>
      <c r="D177" s="34">
        <v>0.75</v>
      </c>
      <c r="E177" s="34">
        <v>3.03</v>
      </c>
      <c r="F177" s="34">
        <v>2.72</v>
      </c>
      <c r="G177" s="34">
        <v>42.6</v>
      </c>
      <c r="H177" s="34">
        <v>2.98</v>
      </c>
      <c r="I177" s="42"/>
      <c r="J177" s="54" t="s">
        <v>20</v>
      </c>
      <c r="K177" s="14" t="s">
        <v>216</v>
      </c>
      <c r="L177" s="8">
        <v>60</v>
      </c>
      <c r="M177" s="34">
        <v>1.13</v>
      </c>
      <c r="N177" s="34">
        <v>4.56</v>
      </c>
      <c r="O177" s="34">
        <v>4.09</v>
      </c>
      <c r="P177" s="34">
        <v>64</v>
      </c>
      <c r="Q177" s="34">
        <v>4.48</v>
      </c>
      <c r="R177" s="48"/>
    </row>
    <row r="178" spans="1:18" ht="37.5">
      <c r="A178" s="55"/>
      <c r="B178" s="14" t="s">
        <v>76</v>
      </c>
      <c r="C178" s="8">
        <v>150</v>
      </c>
      <c r="D178" s="34">
        <v>5.2</v>
      </c>
      <c r="E178" s="34">
        <v>5</v>
      </c>
      <c r="F178" s="34">
        <v>8.6</v>
      </c>
      <c r="G178" s="34">
        <v>100.3</v>
      </c>
      <c r="H178" s="34">
        <v>5.5</v>
      </c>
      <c r="I178" s="43"/>
      <c r="J178" s="55"/>
      <c r="K178" s="14" t="s">
        <v>76</v>
      </c>
      <c r="L178" s="8">
        <v>200</v>
      </c>
      <c r="M178" s="34">
        <v>6.9</v>
      </c>
      <c r="N178" s="34">
        <v>6.7</v>
      </c>
      <c r="O178" s="34">
        <v>11.5</v>
      </c>
      <c r="P178" s="34">
        <v>133.8</v>
      </c>
      <c r="Q178" s="34">
        <v>7.29</v>
      </c>
      <c r="R178" s="48"/>
    </row>
    <row r="179" spans="1:18" ht="37.5">
      <c r="A179" s="55"/>
      <c r="B179" s="14" t="s">
        <v>165</v>
      </c>
      <c r="C179" s="8">
        <v>60</v>
      </c>
      <c r="D179" s="34">
        <v>7.7</v>
      </c>
      <c r="E179" s="34">
        <v>4.5</v>
      </c>
      <c r="F179" s="34">
        <v>5.4</v>
      </c>
      <c r="G179" s="34">
        <v>91.6</v>
      </c>
      <c r="H179" s="34">
        <v>17.9</v>
      </c>
      <c r="I179" s="43"/>
      <c r="J179" s="55"/>
      <c r="K179" s="14" t="s">
        <v>174</v>
      </c>
      <c r="L179" s="8">
        <v>80</v>
      </c>
      <c r="M179" s="34">
        <v>10.3</v>
      </c>
      <c r="N179" s="34">
        <v>5.95</v>
      </c>
      <c r="O179" s="34">
        <v>7.2</v>
      </c>
      <c r="P179" s="34">
        <v>122.1</v>
      </c>
      <c r="Q179" s="34">
        <v>23.8</v>
      </c>
      <c r="R179" s="48"/>
    </row>
    <row r="180" spans="1:18" ht="18.75">
      <c r="A180" s="55"/>
      <c r="B180" s="14" t="s">
        <v>163</v>
      </c>
      <c r="C180" s="8">
        <v>120</v>
      </c>
      <c r="D180" s="34">
        <v>4.6</v>
      </c>
      <c r="E180" s="34">
        <v>3.4</v>
      </c>
      <c r="F180" s="34">
        <v>21.3</v>
      </c>
      <c r="G180" s="34">
        <v>132.4</v>
      </c>
      <c r="H180" s="34" t="s">
        <v>15</v>
      </c>
      <c r="I180" s="43"/>
      <c r="J180" s="55"/>
      <c r="K180" s="14" t="s">
        <v>163</v>
      </c>
      <c r="L180" s="8">
        <v>130</v>
      </c>
      <c r="M180" s="34">
        <v>4.99</v>
      </c>
      <c r="N180" s="34">
        <v>3.7</v>
      </c>
      <c r="O180" s="34">
        <v>22.9</v>
      </c>
      <c r="P180" s="34">
        <v>143.4</v>
      </c>
      <c r="Q180" s="34" t="s">
        <v>15</v>
      </c>
      <c r="R180" s="48"/>
    </row>
    <row r="181" spans="1:18" ht="37.5">
      <c r="A181" s="55"/>
      <c r="B181" s="14" t="s">
        <v>114</v>
      </c>
      <c r="C181" s="8">
        <v>150</v>
      </c>
      <c r="D181" s="34">
        <v>0.3</v>
      </c>
      <c r="E181" s="34">
        <v>0.01</v>
      </c>
      <c r="F181" s="34">
        <v>20.8</v>
      </c>
      <c r="G181" s="34">
        <v>80.8</v>
      </c>
      <c r="H181" s="34">
        <v>0.3</v>
      </c>
      <c r="I181" s="43"/>
      <c r="J181" s="55"/>
      <c r="K181" s="14" t="s">
        <v>114</v>
      </c>
      <c r="L181" s="8">
        <v>180</v>
      </c>
      <c r="M181" s="34">
        <v>0.4</v>
      </c>
      <c r="N181" s="34">
        <v>0.02</v>
      </c>
      <c r="O181" s="34">
        <v>24.99</v>
      </c>
      <c r="P181" s="34">
        <v>101.7</v>
      </c>
      <c r="Q181" s="34">
        <v>0.4</v>
      </c>
      <c r="R181" s="48"/>
    </row>
    <row r="182" spans="1:18" ht="18.75">
      <c r="A182" s="55"/>
      <c r="B182" s="14" t="s">
        <v>23</v>
      </c>
      <c r="C182" s="8">
        <v>30</v>
      </c>
      <c r="D182" s="34">
        <v>1.98</v>
      </c>
      <c r="E182" s="34">
        <v>0.36</v>
      </c>
      <c r="F182" s="34">
        <v>10.2</v>
      </c>
      <c r="G182" s="34">
        <v>51.2</v>
      </c>
      <c r="H182" s="34" t="s">
        <v>15</v>
      </c>
      <c r="I182" s="43"/>
      <c r="J182" s="55"/>
      <c r="K182" s="14" t="s">
        <v>23</v>
      </c>
      <c r="L182" s="8">
        <v>40</v>
      </c>
      <c r="M182" s="34">
        <v>2.64</v>
      </c>
      <c r="N182" s="34">
        <v>0.48</v>
      </c>
      <c r="O182" s="34">
        <v>13.6</v>
      </c>
      <c r="P182" s="34">
        <v>68.2</v>
      </c>
      <c r="Q182" s="34" t="s">
        <v>15</v>
      </c>
      <c r="R182" s="48"/>
    </row>
    <row r="183" spans="1:18" ht="18.75">
      <c r="A183" s="56"/>
      <c r="B183" s="9" t="s">
        <v>17</v>
      </c>
      <c r="C183" s="10">
        <f aca="true" t="shared" si="60" ref="C183:H183">SUM(C177:C182)</f>
        <v>550</v>
      </c>
      <c r="D183" s="35">
        <f t="shared" si="60"/>
        <v>20.53</v>
      </c>
      <c r="E183" s="35">
        <f t="shared" si="60"/>
        <v>16.3</v>
      </c>
      <c r="F183" s="35">
        <f t="shared" si="60"/>
        <v>69.02</v>
      </c>
      <c r="G183" s="35">
        <f t="shared" si="60"/>
        <v>498.9</v>
      </c>
      <c r="H183" s="35">
        <f t="shared" si="60"/>
        <v>26.68</v>
      </c>
      <c r="I183" s="44"/>
      <c r="J183" s="56"/>
      <c r="K183" s="9" t="s">
        <v>17</v>
      </c>
      <c r="L183" s="10">
        <f aca="true" t="shared" si="61" ref="L183:Q183">SUM(L177:L182)</f>
        <v>690</v>
      </c>
      <c r="M183" s="35">
        <f t="shared" si="61"/>
        <v>26.36</v>
      </c>
      <c r="N183" s="35">
        <f t="shared" si="61"/>
        <v>21.41</v>
      </c>
      <c r="O183" s="35">
        <f t="shared" si="61"/>
        <v>84.27999999999999</v>
      </c>
      <c r="P183" s="35">
        <f t="shared" si="61"/>
        <v>633.2</v>
      </c>
      <c r="Q183" s="35">
        <f t="shared" si="61"/>
        <v>35.97</v>
      </c>
      <c r="R183" s="48"/>
    </row>
    <row r="184" spans="1:18" ht="37.5">
      <c r="A184" s="54" t="s">
        <v>24</v>
      </c>
      <c r="B184" s="14" t="s">
        <v>25</v>
      </c>
      <c r="C184" s="8">
        <v>150</v>
      </c>
      <c r="D184" s="34">
        <v>4.2</v>
      </c>
      <c r="E184" s="34">
        <v>4.8</v>
      </c>
      <c r="F184" s="34">
        <v>6</v>
      </c>
      <c r="G184" s="34">
        <v>84.2</v>
      </c>
      <c r="H184" s="34">
        <v>1.2</v>
      </c>
      <c r="I184" s="42"/>
      <c r="J184" s="54" t="s">
        <v>24</v>
      </c>
      <c r="K184" s="14" t="s">
        <v>25</v>
      </c>
      <c r="L184" s="8">
        <v>180</v>
      </c>
      <c r="M184" s="34">
        <v>5</v>
      </c>
      <c r="N184" s="34">
        <v>5.7</v>
      </c>
      <c r="O184" s="34">
        <v>7.2</v>
      </c>
      <c r="P184" s="34">
        <v>101</v>
      </c>
      <c r="Q184" s="34">
        <v>1.2</v>
      </c>
      <c r="R184" s="48"/>
    </row>
    <row r="185" spans="1:18" ht="37.5">
      <c r="A185" s="55"/>
      <c r="B185" s="14" t="s">
        <v>78</v>
      </c>
      <c r="C185" s="8">
        <v>20</v>
      </c>
      <c r="D185" s="34">
        <v>2.5</v>
      </c>
      <c r="E185" s="34">
        <v>0.32</v>
      </c>
      <c r="F185" s="34">
        <v>15.2</v>
      </c>
      <c r="G185" s="34">
        <v>73.64</v>
      </c>
      <c r="H185" s="34" t="s">
        <v>15</v>
      </c>
      <c r="I185" s="43"/>
      <c r="J185" s="55"/>
      <c r="K185" s="14" t="s">
        <v>78</v>
      </c>
      <c r="L185" s="8">
        <v>40</v>
      </c>
      <c r="M185" s="34">
        <v>4.9</v>
      </c>
      <c r="N185" s="34">
        <v>0.63</v>
      </c>
      <c r="O185" s="34">
        <v>30.4</v>
      </c>
      <c r="P185" s="34">
        <v>147.28</v>
      </c>
      <c r="Q185" s="34" t="s">
        <v>15</v>
      </c>
      <c r="R185" s="48"/>
    </row>
    <row r="186" spans="1:18" ht="18.75">
      <c r="A186" s="56"/>
      <c r="B186" s="9" t="s">
        <v>17</v>
      </c>
      <c r="C186" s="10">
        <f aca="true" t="shared" si="62" ref="C186:H186">SUM(C184:C185)</f>
        <v>170</v>
      </c>
      <c r="D186" s="35">
        <f t="shared" si="62"/>
        <v>6.7</v>
      </c>
      <c r="E186" s="35">
        <f t="shared" si="62"/>
        <v>5.12</v>
      </c>
      <c r="F186" s="35">
        <f t="shared" si="62"/>
        <v>21.2</v>
      </c>
      <c r="G186" s="35">
        <f t="shared" si="62"/>
        <v>157.84</v>
      </c>
      <c r="H186" s="35">
        <f t="shared" si="62"/>
        <v>1.2</v>
      </c>
      <c r="I186" s="44"/>
      <c r="J186" s="56"/>
      <c r="K186" s="9" t="s">
        <v>17</v>
      </c>
      <c r="L186" s="10">
        <f aca="true" t="shared" si="63" ref="L186:Q186">SUM(L184:L185)</f>
        <v>220</v>
      </c>
      <c r="M186" s="35">
        <f t="shared" si="63"/>
        <v>9.9</v>
      </c>
      <c r="N186" s="35">
        <f t="shared" si="63"/>
        <v>6.33</v>
      </c>
      <c r="O186" s="35">
        <f t="shared" si="63"/>
        <v>37.6</v>
      </c>
      <c r="P186" s="35">
        <f t="shared" si="63"/>
        <v>248.28</v>
      </c>
      <c r="Q186" s="35">
        <f t="shared" si="63"/>
        <v>1.2</v>
      </c>
      <c r="R186" s="48"/>
    </row>
    <row r="187" spans="1:18" ht="37.5">
      <c r="A187" s="54" t="s">
        <v>26</v>
      </c>
      <c r="B187" s="14" t="s">
        <v>79</v>
      </c>
      <c r="C187" s="8">
        <v>30</v>
      </c>
      <c r="D187" s="34">
        <v>0.4</v>
      </c>
      <c r="E187" s="34">
        <v>1.8</v>
      </c>
      <c r="F187" s="34">
        <v>1.9</v>
      </c>
      <c r="G187" s="34">
        <v>25.9</v>
      </c>
      <c r="H187" s="34">
        <v>0.1</v>
      </c>
      <c r="I187" s="42"/>
      <c r="J187" s="54" t="s">
        <v>26</v>
      </c>
      <c r="K187" s="14" t="s">
        <v>79</v>
      </c>
      <c r="L187" s="8">
        <v>50</v>
      </c>
      <c r="M187" s="34">
        <v>0.6</v>
      </c>
      <c r="N187" s="34">
        <v>3.05</v>
      </c>
      <c r="O187" s="34">
        <v>3.3</v>
      </c>
      <c r="P187" s="34">
        <v>43.2</v>
      </c>
      <c r="Q187" s="34">
        <v>0.24</v>
      </c>
      <c r="R187" s="48"/>
    </row>
    <row r="188" spans="1:18" ht="37.5">
      <c r="A188" s="55"/>
      <c r="B188" s="14" t="s">
        <v>204</v>
      </c>
      <c r="C188" s="8">
        <v>120</v>
      </c>
      <c r="D188" s="34">
        <v>12.51</v>
      </c>
      <c r="E188" s="34">
        <v>9.77</v>
      </c>
      <c r="F188" s="34">
        <v>18.5</v>
      </c>
      <c r="G188" s="34">
        <v>205.63</v>
      </c>
      <c r="H188" s="34">
        <v>1.09</v>
      </c>
      <c r="I188" s="43"/>
      <c r="J188" s="55"/>
      <c r="K188" s="14" t="s">
        <v>204</v>
      </c>
      <c r="L188" s="8">
        <v>150</v>
      </c>
      <c r="M188" s="34">
        <v>15.78</v>
      </c>
      <c r="N188" s="34">
        <v>13.07</v>
      </c>
      <c r="O188" s="34">
        <v>25.37</v>
      </c>
      <c r="P188" s="34">
        <v>275.9</v>
      </c>
      <c r="Q188" s="34">
        <v>1.54</v>
      </c>
      <c r="R188" s="48"/>
    </row>
    <row r="189" spans="1:18" ht="37.5">
      <c r="A189" s="55"/>
      <c r="B189" s="14" t="s">
        <v>27</v>
      </c>
      <c r="C189" s="8">
        <v>30</v>
      </c>
      <c r="D189" s="34">
        <v>0.6</v>
      </c>
      <c r="E189" s="34">
        <v>1.4</v>
      </c>
      <c r="F189" s="34">
        <v>3.97</v>
      </c>
      <c r="G189" s="34">
        <v>30.45</v>
      </c>
      <c r="H189" s="34">
        <v>0.09</v>
      </c>
      <c r="I189" s="43"/>
      <c r="J189" s="55"/>
      <c r="K189" s="14" t="s">
        <v>27</v>
      </c>
      <c r="L189" s="8">
        <v>30</v>
      </c>
      <c r="M189" s="34">
        <v>0.6</v>
      </c>
      <c r="N189" s="34">
        <v>1.4</v>
      </c>
      <c r="O189" s="34">
        <v>3.97</v>
      </c>
      <c r="P189" s="34">
        <v>30.45</v>
      </c>
      <c r="Q189" s="34">
        <v>0.09</v>
      </c>
      <c r="R189" s="48"/>
    </row>
    <row r="190" spans="1:18" ht="18.75">
      <c r="A190" s="55"/>
      <c r="B190" s="14" t="s">
        <v>116</v>
      </c>
      <c r="C190" s="8">
        <v>150</v>
      </c>
      <c r="D190" s="34">
        <v>2.65</v>
      </c>
      <c r="E190" s="34">
        <v>2.33</v>
      </c>
      <c r="F190" s="34">
        <v>11.31</v>
      </c>
      <c r="G190" s="34">
        <v>77</v>
      </c>
      <c r="H190" s="34">
        <v>1.19</v>
      </c>
      <c r="I190" s="43"/>
      <c r="J190" s="55"/>
      <c r="K190" s="14" t="s">
        <v>116</v>
      </c>
      <c r="L190" s="8">
        <v>180</v>
      </c>
      <c r="M190" s="34">
        <v>2.67</v>
      </c>
      <c r="N190" s="34">
        <v>2.34</v>
      </c>
      <c r="O190" s="34">
        <v>14.31</v>
      </c>
      <c r="P190" s="34">
        <v>89</v>
      </c>
      <c r="Q190" s="34">
        <v>1.2</v>
      </c>
      <c r="R190" s="48"/>
    </row>
    <row r="191" spans="1:18" ht="18.75">
      <c r="A191" s="56"/>
      <c r="B191" s="11" t="s">
        <v>17</v>
      </c>
      <c r="C191" s="10">
        <f aca="true" t="shared" si="64" ref="C191:H191">SUM(C187:C190)</f>
        <v>330</v>
      </c>
      <c r="D191" s="35">
        <f t="shared" si="64"/>
        <v>16.16</v>
      </c>
      <c r="E191" s="35">
        <f t="shared" si="64"/>
        <v>15.3</v>
      </c>
      <c r="F191" s="35">
        <f t="shared" si="64"/>
        <v>35.68</v>
      </c>
      <c r="G191" s="35">
        <f t="shared" si="64"/>
        <v>338.98</v>
      </c>
      <c r="H191" s="35">
        <f t="shared" si="64"/>
        <v>2.47</v>
      </c>
      <c r="I191" s="44"/>
      <c r="J191" s="56"/>
      <c r="K191" s="11" t="s">
        <v>17</v>
      </c>
      <c r="L191" s="10">
        <f aca="true" t="shared" si="65" ref="L191:Q191">SUM(L187:L190)</f>
        <v>410</v>
      </c>
      <c r="M191" s="35">
        <f t="shared" si="65"/>
        <v>19.65</v>
      </c>
      <c r="N191" s="35">
        <f t="shared" si="65"/>
        <v>19.86</v>
      </c>
      <c r="O191" s="35">
        <f t="shared" si="65"/>
        <v>46.95</v>
      </c>
      <c r="P191" s="35">
        <f t="shared" si="65"/>
        <v>438.54999999999995</v>
      </c>
      <c r="Q191" s="35">
        <f t="shared" si="65"/>
        <v>3.0700000000000003</v>
      </c>
      <c r="R191" s="48"/>
    </row>
    <row r="192" spans="1:18" ht="18.75" customHeight="1">
      <c r="A192" s="57" t="s">
        <v>74</v>
      </c>
      <c r="B192" s="58"/>
      <c r="C192" s="10">
        <f aca="true" t="shared" si="66" ref="C192:H192">C191+C186+C183+C176+C174</f>
        <v>1505</v>
      </c>
      <c r="D192" s="35">
        <f t="shared" si="66"/>
        <v>56.31</v>
      </c>
      <c r="E192" s="35">
        <f t="shared" si="66"/>
        <v>50.25</v>
      </c>
      <c r="F192" s="35">
        <f t="shared" si="66"/>
        <v>192.3</v>
      </c>
      <c r="G192" s="35">
        <f t="shared" si="66"/>
        <v>1429.7200000000003</v>
      </c>
      <c r="H192" s="35">
        <f t="shared" si="66"/>
        <v>33.72</v>
      </c>
      <c r="I192" s="45"/>
      <c r="J192" s="57" t="s">
        <v>74</v>
      </c>
      <c r="K192" s="58"/>
      <c r="L192" s="10">
        <f aca="true" t="shared" si="67" ref="L192:Q192">L191+L186+L183+L176+L174</f>
        <v>1935</v>
      </c>
      <c r="M192" s="35">
        <f t="shared" si="67"/>
        <v>70.92999999999999</v>
      </c>
      <c r="N192" s="35">
        <f t="shared" si="67"/>
        <v>62.83</v>
      </c>
      <c r="O192" s="35">
        <f t="shared" si="67"/>
        <v>253.60999999999999</v>
      </c>
      <c r="P192" s="35">
        <f t="shared" si="67"/>
        <v>1852.83</v>
      </c>
      <c r="Q192" s="35">
        <f t="shared" si="67"/>
        <v>45.540000000000006</v>
      </c>
      <c r="R192" s="48"/>
    </row>
    <row r="193" spans="1:18" ht="18.75">
      <c r="A193" s="12"/>
      <c r="B193" s="12"/>
      <c r="C193" s="12"/>
      <c r="D193" s="52"/>
      <c r="E193" s="52"/>
      <c r="F193" s="52"/>
      <c r="G193" s="52"/>
      <c r="H193" s="52"/>
      <c r="I193" s="12"/>
      <c r="J193" s="12"/>
      <c r="K193" s="12"/>
      <c r="L193" s="12"/>
      <c r="M193" s="52"/>
      <c r="N193" s="52"/>
      <c r="O193" s="52"/>
      <c r="P193" s="52"/>
      <c r="Q193" s="52"/>
      <c r="R193" s="12"/>
    </row>
    <row r="194" spans="1:12" ht="18.75">
      <c r="A194" s="1" t="s">
        <v>80</v>
      </c>
      <c r="B194" s="1" t="s">
        <v>83</v>
      </c>
      <c r="C194" s="2" t="s">
        <v>102</v>
      </c>
      <c r="J194" s="1" t="s">
        <v>80</v>
      </c>
      <c r="K194" s="1" t="s">
        <v>83</v>
      </c>
      <c r="L194" s="2" t="s">
        <v>171</v>
      </c>
    </row>
    <row r="195" spans="1:18" ht="18.75">
      <c r="A195" s="76" t="s">
        <v>99</v>
      </c>
      <c r="B195" s="76"/>
      <c r="C195" s="76"/>
      <c r="D195" s="76"/>
      <c r="H195" s="51" t="s">
        <v>2</v>
      </c>
      <c r="I195" s="3"/>
      <c r="J195" s="76" t="s">
        <v>99</v>
      </c>
      <c r="K195" s="76"/>
      <c r="L195" s="76"/>
      <c r="M195" s="76"/>
      <c r="Q195" s="51" t="s">
        <v>2</v>
      </c>
      <c r="R195" s="3"/>
    </row>
    <row r="196" spans="1:18" ht="18.75">
      <c r="A196" s="4"/>
      <c r="C196" s="5"/>
      <c r="H196" s="51" t="s">
        <v>31</v>
      </c>
      <c r="I196" s="3"/>
      <c r="J196" s="4"/>
      <c r="L196" s="5"/>
      <c r="Q196" s="51" t="s">
        <v>31</v>
      </c>
      <c r="R196" s="3"/>
    </row>
    <row r="197" spans="1:10" ht="18.75">
      <c r="A197" s="4"/>
      <c r="J197" s="4"/>
    </row>
    <row r="198" spans="1:18" s="6" customFormat="1" ht="18.75" customHeight="1">
      <c r="A198" s="67" t="s">
        <v>3</v>
      </c>
      <c r="B198" s="67" t="s">
        <v>84</v>
      </c>
      <c r="C198" s="62" t="s">
        <v>4</v>
      </c>
      <c r="D198" s="70" t="s">
        <v>6</v>
      </c>
      <c r="E198" s="71"/>
      <c r="F198" s="72"/>
      <c r="G198" s="59" t="s">
        <v>7</v>
      </c>
      <c r="H198" s="59" t="s">
        <v>8</v>
      </c>
      <c r="I198" s="39"/>
      <c r="J198" s="67" t="s">
        <v>3</v>
      </c>
      <c r="K198" s="67" t="s">
        <v>84</v>
      </c>
      <c r="L198" s="62" t="s">
        <v>4</v>
      </c>
      <c r="M198" s="70" t="s">
        <v>6</v>
      </c>
      <c r="N198" s="71"/>
      <c r="O198" s="72"/>
      <c r="P198" s="59" t="s">
        <v>7</v>
      </c>
      <c r="Q198" s="59" t="s">
        <v>8</v>
      </c>
      <c r="R198" s="47"/>
    </row>
    <row r="199" spans="1:18" s="6" customFormat="1" ht="18.75">
      <c r="A199" s="68"/>
      <c r="B199" s="68"/>
      <c r="C199" s="63" t="s">
        <v>5</v>
      </c>
      <c r="D199" s="73"/>
      <c r="E199" s="74"/>
      <c r="F199" s="75"/>
      <c r="G199" s="60"/>
      <c r="H199" s="60"/>
      <c r="I199" s="40"/>
      <c r="J199" s="68"/>
      <c r="K199" s="68"/>
      <c r="L199" s="63" t="s">
        <v>5</v>
      </c>
      <c r="M199" s="73"/>
      <c r="N199" s="74"/>
      <c r="O199" s="75"/>
      <c r="P199" s="60"/>
      <c r="Q199" s="60"/>
      <c r="R199" s="47"/>
    </row>
    <row r="200" spans="1:18" s="6" customFormat="1" ht="18.75">
      <c r="A200" s="68"/>
      <c r="B200" s="68"/>
      <c r="C200" s="63"/>
      <c r="D200" s="65" t="s">
        <v>9</v>
      </c>
      <c r="E200" s="65" t="s">
        <v>10</v>
      </c>
      <c r="F200" s="65" t="s">
        <v>11</v>
      </c>
      <c r="G200" s="60"/>
      <c r="H200" s="60"/>
      <c r="I200" s="40"/>
      <c r="J200" s="68"/>
      <c r="K200" s="68"/>
      <c r="L200" s="63"/>
      <c r="M200" s="65" t="s">
        <v>9</v>
      </c>
      <c r="N200" s="65" t="s">
        <v>10</v>
      </c>
      <c r="O200" s="65" t="s">
        <v>11</v>
      </c>
      <c r="P200" s="60"/>
      <c r="Q200" s="60"/>
      <c r="R200" s="47"/>
    </row>
    <row r="201" spans="1:18" s="6" customFormat="1" ht="18.75">
      <c r="A201" s="69"/>
      <c r="B201" s="69"/>
      <c r="C201" s="64"/>
      <c r="D201" s="66"/>
      <c r="E201" s="66"/>
      <c r="F201" s="66"/>
      <c r="G201" s="61"/>
      <c r="H201" s="61"/>
      <c r="I201" s="41"/>
      <c r="J201" s="69"/>
      <c r="K201" s="69"/>
      <c r="L201" s="64"/>
      <c r="M201" s="66"/>
      <c r="N201" s="66"/>
      <c r="O201" s="66"/>
      <c r="P201" s="61"/>
      <c r="Q201" s="61"/>
      <c r="R201" s="47"/>
    </row>
    <row r="202" spans="1:18" ht="56.25">
      <c r="A202" s="54" t="s">
        <v>12</v>
      </c>
      <c r="B202" s="14" t="s">
        <v>161</v>
      </c>
      <c r="C202" s="8">
        <v>150</v>
      </c>
      <c r="D202" s="34">
        <v>4.3</v>
      </c>
      <c r="E202" s="34">
        <v>3.9</v>
      </c>
      <c r="F202" s="34">
        <v>14.1</v>
      </c>
      <c r="G202" s="34">
        <v>108.9</v>
      </c>
      <c r="H202" s="34">
        <v>0.7</v>
      </c>
      <c r="I202" s="42"/>
      <c r="J202" s="54" t="s">
        <v>12</v>
      </c>
      <c r="K202" s="14" t="s">
        <v>161</v>
      </c>
      <c r="L202" s="8">
        <v>200</v>
      </c>
      <c r="M202" s="34">
        <v>5.75</v>
      </c>
      <c r="N202" s="34">
        <v>5.2</v>
      </c>
      <c r="O202" s="34">
        <v>18.8</v>
      </c>
      <c r="P202" s="34">
        <v>145.2</v>
      </c>
      <c r="Q202" s="34">
        <v>0.9</v>
      </c>
      <c r="R202" s="48"/>
    </row>
    <row r="203" spans="1:18" ht="37.5">
      <c r="A203" s="55"/>
      <c r="B203" s="14" t="s">
        <v>48</v>
      </c>
      <c r="C203" s="8">
        <v>150</v>
      </c>
      <c r="D203" s="34">
        <v>2.9</v>
      </c>
      <c r="E203" s="34">
        <v>2.4</v>
      </c>
      <c r="F203" s="34">
        <v>14.4</v>
      </c>
      <c r="G203" s="34">
        <v>91</v>
      </c>
      <c r="H203" s="34" t="s">
        <v>15</v>
      </c>
      <c r="I203" s="43"/>
      <c r="J203" s="55"/>
      <c r="K203" s="14" t="s">
        <v>48</v>
      </c>
      <c r="L203" s="8">
        <v>180</v>
      </c>
      <c r="M203" s="34" t="s">
        <v>173</v>
      </c>
      <c r="N203" s="34">
        <v>2.4</v>
      </c>
      <c r="O203" s="34">
        <v>14.4</v>
      </c>
      <c r="P203" s="34">
        <v>91</v>
      </c>
      <c r="Q203" s="34" t="s">
        <v>15</v>
      </c>
      <c r="R203" s="48"/>
    </row>
    <row r="204" spans="1:18" ht="56.25">
      <c r="A204" s="55"/>
      <c r="B204" s="14" t="s">
        <v>106</v>
      </c>
      <c r="C204" s="8">
        <v>55</v>
      </c>
      <c r="D204" s="34">
        <v>5.82</v>
      </c>
      <c r="E204" s="34">
        <v>6.93</v>
      </c>
      <c r="F204" s="34">
        <v>20.1</v>
      </c>
      <c r="G204" s="34">
        <v>163</v>
      </c>
      <c r="H204" s="34">
        <v>0.07</v>
      </c>
      <c r="I204" s="43"/>
      <c r="J204" s="55"/>
      <c r="K204" s="14" t="s">
        <v>106</v>
      </c>
      <c r="L204" s="8">
        <v>55</v>
      </c>
      <c r="M204" s="34">
        <v>5.82</v>
      </c>
      <c r="N204" s="34">
        <v>6.93</v>
      </c>
      <c r="O204" s="34">
        <v>20.1</v>
      </c>
      <c r="P204" s="34">
        <v>163</v>
      </c>
      <c r="Q204" s="34">
        <v>0.07</v>
      </c>
      <c r="R204" s="48"/>
    </row>
    <row r="205" spans="1:18" ht="18.75">
      <c r="A205" s="56"/>
      <c r="B205" s="9" t="s">
        <v>17</v>
      </c>
      <c r="C205" s="13">
        <f aca="true" t="shared" si="68" ref="C205:H205">SUM(C202:C204)</f>
        <v>355</v>
      </c>
      <c r="D205" s="35">
        <f t="shared" si="68"/>
        <v>13.02</v>
      </c>
      <c r="E205" s="35">
        <f t="shared" si="68"/>
        <v>13.23</v>
      </c>
      <c r="F205" s="35">
        <f t="shared" si="68"/>
        <v>48.6</v>
      </c>
      <c r="G205" s="35">
        <f t="shared" si="68"/>
        <v>362.9</v>
      </c>
      <c r="H205" s="35">
        <f t="shared" si="68"/>
        <v>0.77</v>
      </c>
      <c r="I205" s="44"/>
      <c r="J205" s="56"/>
      <c r="K205" s="9" t="s">
        <v>17</v>
      </c>
      <c r="L205" s="13">
        <f aca="true" t="shared" si="69" ref="L205:Q205">SUM(L202:L204)</f>
        <v>435</v>
      </c>
      <c r="M205" s="35">
        <f t="shared" si="69"/>
        <v>11.57</v>
      </c>
      <c r="N205" s="35">
        <f t="shared" si="69"/>
        <v>14.53</v>
      </c>
      <c r="O205" s="35">
        <f t="shared" si="69"/>
        <v>53.300000000000004</v>
      </c>
      <c r="P205" s="35">
        <f t="shared" si="69"/>
        <v>399.2</v>
      </c>
      <c r="Q205" s="35">
        <f t="shared" si="69"/>
        <v>0.97</v>
      </c>
      <c r="R205" s="48"/>
    </row>
    <row r="206" spans="1:18" ht="93.75">
      <c r="A206" s="54" t="s">
        <v>18</v>
      </c>
      <c r="B206" s="7" t="s">
        <v>19</v>
      </c>
      <c r="C206" s="8">
        <v>100</v>
      </c>
      <c r="D206" s="34">
        <v>0.5</v>
      </c>
      <c r="E206" s="34" t="s">
        <v>15</v>
      </c>
      <c r="F206" s="34">
        <v>10.1</v>
      </c>
      <c r="G206" s="34">
        <v>42.4</v>
      </c>
      <c r="H206" s="34">
        <v>2</v>
      </c>
      <c r="I206" s="42"/>
      <c r="J206" s="54" t="s">
        <v>18</v>
      </c>
      <c r="K206" s="7" t="s">
        <v>19</v>
      </c>
      <c r="L206" s="8">
        <v>100</v>
      </c>
      <c r="M206" s="34">
        <v>0.5</v>
      </c>
      <c r="N206" s="34" t="s">
        <v>15</v>
      </c>
      <c r="O206" s="34">
        <v>10.1</v>
      </c>
      <c r="P206" s="34">
        <v>42.4</v>
      </c>
      <c r="Q206" s="34">
        <v>2</v>
      </c>
      <c r="R206" s="48"/>
    </row>
    <row r="207" spans="1:18" ht="23.25" customHeight="1">
      <c r="A207" s="55"/>
      <c r="B207" s="7" t="s">
        <v>203</v>
      </c>
      <c r="C207" s="8">
        <v>100</v>
      </c>
      <c r="D207" s="34">
        <v>0.4</v>
      </c>
      <c r="E207" s="34">
        <v>0.4</v>
      </c>
      <c r="F207" s="34">
        <v>9.8</v>
      </c>
      <c r="G207" s="34">
        <v>44</v>
      </c>
      <c r="H207" s="34">
        <v>10</v>
      </c>
      <c r="I207" s="42"/>
      <c r="J207" s="55"/>
      <c r="K207" s="7" t="s">
        <v>203</v>
      </c>
      <c r="L207" s="8">
        <v>100</v>
      </c>
      <c r="M207" s="34">
        <v>0.4</v>
      </c>
      <c r="N207" s="34">
        <v>0.4</v>
      </c>
      <c r="O207" s="34">
        <v>9.8</v>
      </c>
      <c r="P207" s="34">
        <v>44</v>
      </c>
      <c r="Q207" s="34">
        <v>10</v>
      </c>
      <c r="R207" s="48"/>
    </row>
    <row r="208" spans="1:18" ht="18.75">
      <c r="A208" s="56"/>
      <c r="B208" s="9" t="s">
        <v>17</v>
      </c>
      <c r="C208" s="10">
        <f aca="true" t="shared" si="70" ref="C208:H208">SUM(C206:C207)</f>
        <v>200</v>
      </c>
      <c r="D208" s="35">
        <f t="shared" si="70"/>
        <v>0.9</v>
      </c>
      <c r="E208" s="35">
        <f t="shared" si="70"/>
        <v>0.4</v>
      </c>
      <c r="F208" s="35">
        <f t="shared" si="70"/>
        <v>19.9</v>
      </c>
      <c r="G208" s="35">
        <f t="shared" si="70"/>
        <v>86.4</v>
      </c>
      <c r="H208" s="35">
        <f t="shared" si="70"/>
        <v>12</v>
      </c>
      <c r="I208" s="44"/>
      <c r="J208" s="56"/>
      <c r="K208" s="9" t="s">
        <v>17</v>
      </c>
      <c r="L208" s="10">
        <f aca="true" t="shared" si="71" ref="L208:Q208">SUM(L206:L207)</f>
        <v>200</v>
      </c>
      <c r="M208" s="35">
        <f t="shared" si="71"/>
        <v>0.9</v>
      </c>
      <c r="N208" s="35">
        <f t="shared" si="71"/>
        <v>0.4</v>
      </c>
      <c r="O208" s="35">
        <f t="shared" si="71"/>
        <v>19.9</v>
      </c>
      <c r="P208" s="35">
        <f t="shared" si="71"/>
        <v>86.4</v>
      </c>
      <c r="Q208" s="35">
        <f t="shared" si="71"/>
        <v>12</v>
      </c>
      <c r="R208" s="48"/>
    </row>
    <row r="209" spans="1:18" ht="37.5">
      <c r="A209" s="54" t="s">
        <v>20</v>
      </c>
      <c r="B209" s="14" t="s">
        <v>162</v>
      </c>
      <c r="C209" s="8">
        <v>30</v>
      </c>
      <c r="D209" s="34">
        <v>0.4</v>
      </c>
      <c r="E209" s="34">
        <v>1.9</v>
      </c>
      <c r="F209" s="34">
        <v>2.5</v>
      </c>
      <c r="G209" s="34">
        <v>28.2</v>
      </c>
      <c r="H209" s="34">
        <v>2.9</v>
      </c>
      <c r="I209" s="42"/>
      <c r="J209" s="54" t="s">
        <v>20</v>
      </c>
      <c r="K209" s="14" t="s">
        <v>162</v>
      </c>
      <c r="L209" s="8">
        <v>50</v>
      </c>
      <c r="M209" s="34">
        <v>0.7</v>
      </c>
      <c r="N209" s="34">
        <v>3.1</v>
      </c>
      <c r="O209" s="34">
        <v>4.2</v>
      </c>
      <c r="P209" s="34">
        <v>46.95</v>
      </c>
      <c r="Q209" s="34">
        <v>4.75</v>
      </c>
      <c r="R209" s="48"/>
    </row>
    <row r="210" spans="1:18" ht="18.75">
      <c r="A210" s="55"/>
      <c r="B210" s="14" t="s">
        <v>212</v>
      </c>
      <c r="C210" s="8">
        <v>150</v>
      </c>
      <c r="D210" s="34">
        <v>1.6</v>
      </c>
      <c r="E210" s="34">
        <v>2.9</v>
      </c>
      <c r="F210" s="34">
        <v>10.1</v>
      </c>
      <c r="G210" s="34">
        <v>63.2</v>
      </c>
      <c r="H210" s="34">
        <v>7.2</v>
      </c>
      <c r="I210" s="43"/>
      <c r="J210" s="55"/>
      <c r="K210" s="14" t="s">
        <v>212</v>
      </c>
      <c r="L210" s="8">
        <v>200</v>
      </c>
      <c r="M210" s="34">
        <v>2.1</v>
      </c>
      <c r="N210" s="34">
        <v>3.8</v>
      </c>
      <c r="O210" s="34">
        <v>13.5</v>
      </c>
      <c r="P210" s="34">
        <v>84.2</v>
      </c>
      <c r="Q210" s="34">
        <v>9.6</v>
      </c>
      <c r="R210" s="48"/>
    </row>
    <row r="211" spans="1:18" ht="37.5">
      <c r="A211" s="55"/>
      <c r="B211" s="14" t="s">
        <v>107</v>
      </c>
      <c r="C211" s="8">
        <v>60</v>
      </c>
      <c r="D211" s="34">
        <v>10.8</v>
      </c>
      <c r="E211" s="34">
        <v>0.9</v>
      </c>
      <c r="F211" s="34">
        <v>5.2</v>
      </c>
      <c r="G211" s="34">
        <v>71.3</v>
      </c>
      <c r="H211" s="34" t="s">
        <v>15</v>
      </c>
      <c r="I211" s="43"/>
      <c r="J211" s="55"/>
      <c r="K211" s="14" t="s">
        <v>107</v>
      </c>
      <c r="L211" s="8">
        <v>60</v>
      </c>
      <c r="M211" s="34">
        <v>14.35</v>
      </c>
      <c r="N211" s="34">
        <v>1.17</v>
      </c>
      <c r="O211" s="34">
        <v>6.88</v>
      </c>
      <c r="P211" s="34">
        <v>95</v>
      </c>
      <c r="Q211" s="34" t="s">
        <v>15</v>
      </c>
      <c r="R211" s="48"/>
    </row>
    <row r="212" spans="1:18" ht="18.75">
      <c r="A212" s="55"/>
      <c r="B212" s="14" t="s">
        <v>77</v>
      </c>
      <c r="C212" s="8">
        <v>110</v>
      </c>
      <c r="D212" s="34">
        <v>2.64</v>
      </c>
      <c r="E212" s="34">
        <v>3.2</v>
      </c>
      <c r="F212" s="34">
        <v>27.5</v>
      </c>
      <c r="G212" s="34">
        <v>149.3</v>
      </c>
      <c r="H212" s="34" t="s">
        <v>15</v>
      </c>
      <c r="I212" s="43"/>
      <c r="J212" s="55"/>
      <c r="K212" s="14" t="s">
        <v>77</v>
      </c>
      <c r="L212" s="8">
        <v>150</v>
      </c>
      <c r="M212" s="34">
        <v>3.6</v>
      </c>
      <c r="N212" s="34">
        <v>4.3</v>
      </c>
      <c r="O212" s="34">
        <v>37.5</v>
      </c>
      <c r="P212" s="34">
        <v>203.55</v>
      </c>
      <c r="Q212" s="34" t="s">
        <v>15</v>
      </c>
      <c r="R212" s="48"/>
    </row>
    <row r="213" spans="1:18" ht="18.75">
      <c r="A213" s="55"/>
      <c r="B213" s="14" t="s">
        <v>164</v>
      </c>
      <c r="C213" s="8">
        <v>150</v>
      </c>
      <c r="D213" s="34">
        <v>0</v>
      </c>
      <c r="E213" s="34">
        <v>0</v>
      </c>
      <c r="F213" s="34">
        <v>13.5</v>
      </c>
      <c r="G213" s="34">
        <v>46.5</v>
      </c>
      <c r="H213" s="34" t="s">
        <v>15</v>
      </c>
      <c r="I213" s="43"/>
      <c r="J213" s="55"/>
      <c r="K213" s="14" t="s">
        <v>164</v>
      </c>
      <c r="L213" s="8">
        <v>200</v>
      </c>
      <c r="M213" s="34">
        <v>0</v>
      </c>
      <c r="N213" s="34">
        <v>0</v>
      </c>
      <c r="O213" s="34">
        <v>18</v>
      </c>
      <c r="P213" s="34">
        <v>60</v>
      </c>
      <c r="Q213" s="34">
        <v>0</v>
      </c>
      <c r="R213" s="48"/>
    </row>
    <row r="214" spans="1:18" ht="18.75">
      <c r="A214" s="55"/>
      <c r="B214" s="14" t="s">
        <v>23</v>
      </c>
      <c r="C214" s="8">
        <v>15</v>
      </c>
      <c r="D214" s="34">
        <v>0.99</v>
      </c>
      <c r="E214" s="34">
        <v>0.18</v>
      </c>
      <c r="F214" s="34">
        <v>5.1</v>
      </c>
      <c r="G214" s="34">
        <v>25.6</v>
      </c>
      <c r="H214" s="34" t="s">
        <v>15</v>
      </c>
      <c r="I214" s="43"/>
      <c r="J214" s="55"/>
      <c r="K214" s="14" t="s">
        <v>23</v>
      </c>
      <c r="L214" s="8">
        <v>20</v>
      </c>
      <c r="M214" s="34">
        <v>1.32</v>
      </c>
      <c r="N214" s="34">
        <v>0.24</v>
      </c>
      <c r="O214" s="34">
        <v>5.1</v>
      </c>
      <c r="P214" s="34">
        <v>34.1</v>
      </c>
      <c r="Q214" s="34" t="s">
        <v>15</v>
      </c>
      <c r="R214" s="48"/>
    </row>
    <row r="215" spans="1:18" ht="18.75">
      <c r="A215" s="55"/>
      <c r="B215" s="14" t="s">
        <v>14</v>
      </c>
      <c r="C215" s="8">
        <v>15</v>
      </c>
      <c r="D215" s="34">
        <v>1.2</v>
      </c>
      <c r="E215" s="34">
        <v>0.15</v>
      </c>
      <c r="F215" s="34">
        <v>7.5</v>
      </c>
      <c r="G215" s="34">
        <v>39</v>
      </c>
      <c r="H215" s="34" t="s">
        <v>15</v>
      </c>
      <c r="I215" s="43"/>
      <c r="J215" s="55"/>
      <c r="K215" s="14" t="s">
        <v>14</v>
      </c>
      <c r="L215" s="8">
        <v>20</v>
      </c>
      <c r="M215" s="34">
        <v>1.6</v>
      </c>
      <c r="N215" s="34">
        <v>0.2</v>
      </c>
      <c r="O215" s="34">
        <v>10</v>
      </c>
      <c r="P215" s="34">
        <v>48</v>
      </c>
      <c r="Q215" s="34" t="s">
        <v>15</v>
      </c>
      <c r="R215" s="48"/>
    </row>
    <row r="216" spans="1:18" ht="18.75">
      <c r="A216" s="56"/>
      <c r="B216" s="9" t="s">
        <v>17</v>
      </c>
      <c r="C216" s="10">
        <f aca="true" t="shared" si="72" ref="C216:H216">SUM(C209:C215)</f>
        <v>530</v>
      </c>
      <c r="D216" s="35">
        <f t="shared" si="72"/>
        <v>17.63</v>
      </c>
      <c r="E216" s="35">
        <f t="shared" si="72"/>
        <v>9.23</v>
      </c>
      <c r="F216" s="35">
        <f t="shared" si="72"/>
        <v>71.4</v>
      </c>
      <c r="G216" s="35">
        <f t="shared" si="72"/>
        <v>423.1</v>
      </c>
      <c r="H216" s="35">
        <f t="shared" si="72"/>
        <v>10.1</v>
      </c>
      <c r="I216" s="44"/>
      <c r="J216" s="56"/>
      <c r="K216" s="9" t="s">
        <v>17</v>
      </c>
      <c r="L216" s="10">
        <f aca="true" t="shared" si="73" ref="L216:Q216">SUM(L209:L215)</f>
        <v>700</v>
      </c>
      <c r="M216" s="35">
        <f t="shared" si="73"/>
        <v>23.67</v>
      </c>
      <c r="N216" s="35">
        <f t="shared" si="73"/>
        <v>12.81</v>
      </c>
      <c r="O216" s="35">
        <f t="shared" si="73"/>
        <v>95.17999999999999</v>
      </c>
      <c r="P216" s="35">
        <f t="shared" si="73"/>
        <v>571.8000000000001</v>
      </c>
      <c r="Q216" s="35">
        <f t="shared" si="73"/>
        <v>14.35</v>
      </c>
      <c r="R216" s="48"/>
    </row>
    <row r="217" spans="1:18" ht="37.5">
      <c r="A217" s="54" t="s">
        <v>24</v>
      </c>
      <c r="B217" s="14" t="s">
        <v>25</v>
      </c>
      <c r="C217" s="8">
        <v>150</v>
      </c>
      <c r="D217" s="34">
        <v>4.2</v>
      </c>
      <c r="E217" s="34">
        <v>4.8</v>
      </c>
      <c r="F217" s="34">
        <v>6</v>
      </c>
      <c r="G217" s="34">
        <v>84.2</v>
      </c>
      <c r="H217" s="34">
        <v>1.2</v>
      </c>
      <c r="I217" s="42"/>
      <c r="J217" s="54" t="s">
        <v>24</v>
      </c>
      <c r="K217" s="14" t="s">
        <v>25</v>
      </c>
      <c r="L217" s="8">
        <v>180</v>
      </c>
      <c r="M217" s="34">
        <v>5</v>
      </c>
      <c r="N217" s="34">
        <v>5.7</v>
      </c>
      <c r="O217" s="34">
        <v>7.2</v>
      </c>
      <c r="P217" s="34">
        <v>101</v>
      </c>
      <c r="Q217" s="34">
        <v>1.2</v>
      </c>
      <c r="R217" s="48"/>
    </row>
    <row r="218" spans="1:18" ht="18.75">
      <c r="A218" s="55"/>
      <c r="B218" s="14" t="s">
        <v>166</v>
      </c>
      <c r="C218" s="8">
        <v>40</v>
      </c>
      <c r="D218" s="34">
        <v>1.3</v>
      </c>
      <c r="E218" s="34">
        <v>11.7</v>
      </c>
      <c r="F218" s="34">
        <v>25.1</v>
      </c>
      <c r="G218" s="34">
        <v>205.6</v>
      </c>
      <c r="H218" s="34" t="s">
        <v>15</v>
      </c>
      <c r="I218" s="43"/>
      <c r="J218" s="55"/>
      <c r="K218" s="14" t="s">
        <v>166</v>
      </c>
      <c r="L218" s="8">
        <v>40</v>
      </c>
      <c r="M218" s="34">
        <v>1.3</v>
      </c>
      <c r="N218" s="34">
        <v>11.7</v>
      </c>
      <c r="O218" s="34">
        <v>25.1</v>
      </c>
      <c r="P218" s="34">
        <v>205.6</v>
      </c>
      <c r="Q218" s="34" t="s">
        <v>15</v>
      </c>
      <c r="R218" s="48"/>
    </row>
    <row r="219" spans="1:18" ht="18.75">
      <c r="A219" s="56"/>
      <c r="B219" s="9" t="s">
        <v>17</v>
      </c>
      <c r="C219" s="10">
        <f aca="true" t="shared" si="74" ref="C219:H219">SUM(C217:C218)</f>
        <v>190</v>
      </c>
      <c r="D219" s="35">
        <f t="shared" si="74"/>
        <v>5.5</v>
      </c>
      <c r="E219" s="35">
        <f t="shared" si="74"/>
        <v>16.5</v>
      </c>
      <c r="F219" s="35">
        <f t="shared" si="74"/>
        <v>31.1</v>
      </c>
      <c r="G219" s="35">
        <f t="shared" si="74"/>
        <v>289.8</v>
      </c>
      <c r="H219" s="35">
        <f t="shared" si="74"/>
        <v>1.2</v>
      </c>
      <c r="I219" s="44"/>
      <c r="J219" s="56"/>
      <c r="K219" s="9" t="s">
        <v>17</v>
      </c>
      <c r="L219" s="10">
        <f aca="true" t="shared" si="75" ref="L219:Q219">SUM(L217:L218)</f>
        <v>220</v>
      </c>
      <c r="M219" s="35">
        <f t="shared" si="75"/>
        <v>6.3</v>
      </c>
      <c r="N219" s="35">
        <f t="shared" si="75"/>
        <v>17.4</v>
      </c>
      <c r="O219" s="35">
        <f t="shared" si="75"/>
        <v>32.300000000000004</v>
      </c>
      <c r="P219" s="35">
        <f t="shared" si="75"/>
        <v>306.6</v>
      </c>
      <c r="Q219" s="35">
        <f t="shared" si="75"/>
        <v>1.2</v>
      </c>
      <c r="R219" s="48"/>
    </row>
    <row r="220" spans="1:18" ht="56.25">
      <c r="A220" s="54" t="s">
        <v>26</v>
      </c>
      <c r="B220" s="14" t="s">
        <v>167</v>
      </c>
      <c r="C220" s="8">
        <v>30</v>
      </c>
      <c r="D220" s="34">
        <v>0.4</v>
      </c>
      <c r="E220" s="34">
        <v>1.5</v>
      </c>
      <c r="F220" s="34">
        <v>2.6</v>
      </c>
      <c r="G220" s="34">
        <v>25.8</v>
      </c>
      <c r="H220" s="34">
        <v>10.4</v>
      </c>
      <c r="I220" s="42"/>
      <c r="J220" s="54" t="s">
        <v>26</v>
      </c>
      <c r="K220" s="14" t="s">
        <v>167</v>
      </c>
      <c r="L220" s="8">
        <v>50</v>
      </c>
      <c r="M220" s="34">
        <v>0.7</v>
      </c>
      <c r="N220" s="34">
        <v>2.5</v>
      </c>
      <c r="O220" s="34">
        <v>4.3</v>
      </c>
      <c r="P220" s="34">
        <v>42.95</v>
      </c>
      <c r="Q220" s="34">
        <v>17.4</v>
      </c>
      <c r="R220" s="48"/>
    </row>
    <row r="221" spans="1:18" ht="37.5">
      <c r="A221" s="55"/>
      <c r="B221" s="14" t="s">
        <v>168</v>
      </c>
      <c r="C221" s="8">
        <v>60</v>
      </c>
      <c r="D221" s="34">
        <v>9.8</v>
      </c>
      <c r="E221" s="34">
        <v>3.3</v>
      </c>
      <c r="F221" s="34">
        <v>1.9</v>
      </c>
      <c r="G221" s="34">
        <v>76.5</v>
      </c>
      <c r="H221" s="34">
        <v>0.1</v>
      </c>
      <c r="I221" s="43"/>
      <c r="J221" s="55"/>
      <c r="K221" s="14" t="s">
        <v>168</v>
      </c>
      <c r="L221" s="8">
        <v>70</v>
      </c>
      <c r="M221" s="34">
        <v>11.4</v>
      </c>
      <c r="N221" s="34">
        <v>3.82</v>
      </c>
      <c r="O221" s="34">
        <v>2.24</v>
      </c>
      <c r="P221" s="34">
        <v>89.25</v>
      </c>
      <c r="Q221" s="34">
        <v>0.15</v>
      </c>
      <c r="R221" s="48"/>
    </row>
    <row r="222" spans="1:18" ht="18.75">
      <c r="A222" s="55"/>
      <c r="B222" s="14" t="s">
        <v>132</v>
      </c>
      <c r="C222" s="8">
        <v>120</v>
      </c>
      <c r="D222" s="34">
        <v>2.4</v>
      </c>
      <c r="E222" s="34">
        <v>3.8</v>
      </c>
      <c r="F222" s="34">
        <v>16.3</v>
      </c>
      <c r="G222" s="34">
        <v>110.4</v>
      </c>
      <c r="H222" s="34">
        <v>14.5</v>
      </c>
      <c r="I222" s="43"/>
      <c r="J222" s="55"/>
      <c r="K222" s="14" t="s">
        <v>132</v>
      </c>
      <c r="L222" s="8">
        <v>150</v>
      </c>
      <c r="M222" s="34">
        <v>3.06</v>
      </c>
      <c r="N222" s="34">
        <v>4.8</v>
      </c>
      <c r="O222" s="34">
        <v>20.43</v>
      </c>
      <c r="P222" s="34">
        <v>138</v>
      </c>
      <c r="Q222" s="34">
        <v>18.15</v>
      </c>
      <c r="R222" s="48"/>
    </row>
    <row r="223" spans="1:18" ht="18.75">
      <c r="A223" s="55"/>
      <c r="B223" s="14" t="s">
        <v>64</v>
      </c>
      <c r="C223" s="8">
        <v>180</v>
      </c>
      <c r="D223" s="34">
        <v>0</v>
      </c>
      <c r="E223" s="34">
        <v>0</v>
      </c>
      <c r="F223" s="34">
        <v>10</v>
      </c>
      <c r="G223" s="34">
        <v>40</v>
      </c>
      <c r="H223" s="34">
        <v>0.02</v>
      </c>
      <c r="I223" s="43"/>
      <c r="J223" s="55"/>
      <c r="K223" s="14" t="s">
        <v>64</v>
      </c>
      <c r="L223" s="8">
        <v>180</v>
      </c>
      <c r="M223" s="34">
        <v>0</v>
      </c>
      <c r="N223" s="34">
        <v>0</v>
      </c>
      <c r="O223" s="34">
        <v>12</v>
      </c>
      <c r="P223" s="34">
        <v>48</v>
      </c>
      <c r="Q223" s="34">
        <v>0.03</v>
      </c>
      <c r="R223" s="48"/>
    </row>
    <row r="224" spans="1:18" ht="18.75">
      <c r="A224" s="55"/>
      <c r="B224" s="14" t="s">
        <v>23</v>
      </c>
      <c r="C224" s="8">
        <v>30</v>
      </c>
      <c r="D224" s="34">
        <v>1.98</v>
      </c>
      <c r="E224" s="34">
        <v>0.36</v>
      </c>
      <c r="F224" s="34">
        <v>10.2</v>
      </c>
      <c r="G224" s="34">
        <v>51.2</v>
      </c>
      <c r="H224" s="34" t="s">
        <v>15</v>
      </c>
      <c r="I224" s="43"/>
      <c r="J224" s="55"/>
      <c r="K224" s="14" t="s">
        <v>23</v>
      </c>
      <c r="L224" s="8">
        <v>40</v>
      </c>
      <c r="M224" s="34">
        <v>2.64</v>
      </c>
      <c r="N224" s="34">
        <v>0.48</v>
      </c>
      <c r="O224" s="34">
        <v>13.6</v>
      </c>
      <c r="P224" s="34">
        <v>68.2</v>
      </c>
      <c r="Q224" s="34" t="s">
        <v>15</v>
      </c>
      <c r="R224" s="48"/>
    </row>
    <row r="225" spans="1:18" ht="18.75">
      <c r="A225" s="56"/>
      <c r="B225" s="11" t="s">
        <v>17</v>
      </c>
      <c r="C225" s="10">
        <f aca="true" t="shared" si="76" ref="C225:H225">SUM(C220:C224)</f>
        <v>420</v>
      </c>
      <c r="D225" s="35">
        <f t="shared" si="76"/>
        <v>14.580000000000002</v>
      </c>
      <c r="E225" s="35">
        <f t="shared" si="76"/>
        <v>8.959999999999999</v>
      </c>
      <c r="F225" s="35">
        <f t="shared" si="76"/>
        <v>41</v>
      </c>
      <c r="G225" s="35">
        <f t="shared" si="76"/>
        <v>303.9</v>
      </c>
      <c r="H225" s="35">
        <f t="shared" si="76"/>
        <v>25.02</v>
      </c>
      <c r="I225" s="44"/>
      <c r="J225" s="56"/>
      <c r="K225" s="11" t="s">
        <v>17</v>
      </c>
      <c r="L225" s="10">
        <f aca="true" t="shared" si="77" ref="L225:Q225">SUM(L220:L224)</f>
        <v>490</v>
      </c>
      <c r="M225" s="35">
        <f t="shared" si="77"/>
        <v>17.8</v>
      </c>
      <c r="N225" s="35">
        <f t="shared" si="77"/>
        <v>11.600000000000001</v>
      </c>
      <c r="O225" s="35">
        <f t="shared" si="77"/>
        <v>52.57</v>
      </c>
      <c r="P225" s="35">
        <f t="shared" si="77"/>
        <v>386.4</v>
      </c>
      <c r="Q225" s="35">
        <f t="shared" si="77"/>
        <v>35.73</v>
      </c>
      <c r="R225" s="48"/>
    </row>
    <row r="226" spans="1:18" ht="18.75" customHeight="1">
      <c r="A226" s="57" t="s">
        <v>81</v>
      </c>
      <c r="B226" s="58"/>
      <c r="C226" s="10">
        <f aca="true" t="shared" si="78" ref="C226:H226">C225+C219+C216+C208+C205</f>
        <v>1695</v>
      </c>
      <c r="D226" s="35">
        <f t="shared" si="78"/>
        <v>51.629999999999995</v>
      </c>
      <c r="E226" s="35">
        <f t="shared" si="78"/>
        <v>48.31999999999999</v>
      </c>
      <c r="F226" s="35">
        <f t="shared" si="78"/>
        <v>212</v>
      </c>
      <c r="G226" s="35">
        <f t="shared" si="78"/>
        <v>1466.1</v>
      </c>
      <c r="H226" s="35">
        <f t="shared" si="78"/>
        <v>49.09</v>
      </c>
      <c r="I226" s="45"/>
      <c r="J226" s="57" t="s">
        <v>81</v>
      </c>
      <c r="K226" s="58"/>
      <c r="L226" s="10">
        <f aca="true" t="shared" si="79" ref="L226:Q226">L225+L219+L216+L208+L205</f>
        <v>2045</v>
      </c>
      <c r="M226" s="35">
        <f t="shared" si="79"/>
        <v>60.24</v>
      </c>
      <c r="N226" s="35">
        <f t="shared" si="79"/>
        <v>56.74</v>
      </c>
      <c r="O226" s="35">
        <f t="shared" si="79"/>
        <v>253.25000000000003</v>
      </c>
      <c r="P226" s="35">
        <f t="shared" si="79"/>
        <v>1750.4000000000003</v>
      </c>
      <c r="Q226" s="35">
        <f t="shared" si="79"/>
        <v>64.25</v>
      </c>
      <c r="R226" s="48"/>
    </row>
    <row r="228" spans="1:12" ht="18.75">
      <c r="A228" s="1" t="s">
        <v>85</v>
      </c>
      <c r="B228" s="1" t="s">
        <v>83</v>
      </c>
      <c r="C228" s="2" t="s">
        <v>102</v>
      </c>
      <c r="J228" s="1" t="s">
        <v>85</v>
      </c>
      <c r="K228" s="1" t="s">
        <v>83</v>
      </c>
      <c r="L228" s="2" t="s">
        <v>171</v>
      </c>
    </row>
    <row r="229" spans="1:18" ht="18.75">
      <c r="A229" s="76" t="s">
        <v>100</v>
      </c>
      <c r="B229" s="76"/>
      <c r="C229" s="76"/>
      <c r="D229" s="76"/>
      <c r="H229" s="51" t="s">
        <v>2</v>
      </c>
      <c r="I229" s="3"/>
      <c r="J229" s="76" t="s">
        <v>100</v>
      </c>
      <c r="K229" s="76"/>
      <c r="L229" s="76"/>
      <c r="M229" s="76"/>
      <c r="Q229" s="51" t="s">
        <v>2</v>
      </c>
      <c r="R229" s="3"/>
    </row>
    <row r="230" spans="1:18" ht="18.75">
      <c r="A230" s="4"/>
      <c r="C230" s="5"/>
      <c r="H230" s="51" t="s">
        <v>31</v>
      </c>
      <c r="I230" s="3"/>
      <c r="J230" s="4"/>
      <c r="L230" s="5"/>
      <c r="Q230" s="51" t="s">
        <v>31</v>
      </c>
      <c r="R230" s="3"/>
    </row>
    <row r="231" spans="1:10" ht="18.75">
      <c r="A231" s="4"/>
      <c r="J231" s="4"/>
    </row>
    <row r="232" spans="1:18" s="6" customFormat="1" ht="18.75" customHeight="1">
      <c r="A232" s="67" t="s">
        <v>3</v>
      </c>
      <c r="B232" s="67" t="s">
        <v>84</v>
      </c>
      <c r="C232" s="62" t="s">
        <v>4</v>
      </c>
      <c r="D232" s="70" t="s">
        <v>6</v>
      </c>
      <c r="E232" s="71"/>
      <c r="F232" s="72"/>
      <c r="G232" s="59" t="s">
        <v>7</v>
      </c>
      <c r="H232" s="59" t="s">
        <v>8</v>
      </c>
      <c r="I232" s="39"/>
      <c r="J232" s="67" t="s">
        <v>3</v>
      </c>
      <c r="K232" s="67" t="s">
        <v>84</v>
      </c>
      <c r="L232" s="62" t="s">
        <v>4</v>
      </c>
      <c r="M232" s="70" t="s">
        <v>6</v>
      </c>
      <c r="N232" s="71"/>
      <c r="O232" s="72"/>
      <c r="P232" s="59" t="s">
        <v>7</v>
      </c>
      <c r="Q232" s="59" t="s">
        <v>8</v>
      </c>
      <c r="R232" s="47"/>
    </row>
    <row r="233" spans="1:18" s="6" customFormat="1" ht="18.75">
      <c r="A233" s="68"/>
      <c r="B233" s="68"/>
      <c r="C233" s="63" t="s">
        <v>5</v>
      </c>
      <c r="D233" s="73"/>
      <c r="E233" s="74"/>
      <c r="F233" s="75"/>
      <c r="G233" s="60"/>
      <c r="H233" s="60"/>
      <c r="I233" s="40"/>
      <c r="J233" s="68"/>
      <c r="K233" s="68"/>
      <c r="L233" s="63" t="s">
        <v>5</v>
      </c>
      <c r="M233" s="73"/>
      <c r="N233" s="74"/>
      <c r="O233" s="75"/>
      <c r="P233" s="60"/>
      <c r="Q233" s="60"/>
      <c r="R233" s="47"/>
    </row>
    <row r="234" spans="1:18" s="6" customFormat="1" ht="18.75">
      <c r="A234" s="68"/>
      <c r="B234" s="68"/>
      <c r="C234" s="63"/>
      <c r="D234" s="65" t="s">
        <v>9</v>
      </c>
      <c r="E234" s="65" t="s">
        <v>10</v>
      </c>
      <c r="F234" s="65" t="s">
        <v>11</v>
      </c>
      <c r="G234" s="60"/>
      <c r="H234" s="60"/>
      <c r="I234" s="40"/>
      <c r="J234" s="68"/>
      <c r="K234" s="68"/>
      <c r="L234" s="63"/>
      <c r="M234" s="65" t="s">
        <v>9</v>
      </c>
      <c r="N234" s="65" t="s">
        <v>10</v>
      </c>
      <c r="O234" s="65" t="s">
        <v>11</v>
      </c>
      <c r="P234" s="60"/>
      <c r="Q234" s="60"/>
      <c r="R234" s="47"/>
    </row>
    <row r="235" spans="1:18" s="6" customFormat="1" ht="18.75">
      <c r="A235" s="69"/>
      <c r="B235" s="69"/>
      <c r="C235" s="64"/>
      <c r="D235" s="66"/>
      <c r="E235" s="66"/>
      <c r="F235" s="66"/>
      <c r="G235" s="61"/>
      <c r="H235" s="61"/>
      <c r="I235" s="41"/>
      <c r="J235" s="69"/>
      <c r="K235" s="69"/>
      <c r="L235" s="64"/>
      <c r="M235" s="66"/>
      <c r="N235" s="66"/>
      <c r="O235" s="66"/>
      <c r="P235" s="61"/>
      <c r="Q235" s="61"/>
      <c r="R235" s="47"/>
    </row>
    <row r="236" spans="1:18" ht="56.25">
      <c r="A236" s="54" t="s">
        <v>12</v>
      </c>
      <c r="B236" s="14" t="s">
        <v>87</v>
      </c>
      <c r="C236" s="8">
        <v>150</v>
      </c>
      <c r="D236" s="34">
        <v>1.5</v>
      </c>
      <c r="E236" s="34">
        <v>3</v>
      </c>
      <c r="F236" s="34">
        <v>20.3</v>
      </c>
      <c r="G236" s="34">
        <v>115.5</v>
      </c>
      <c r="H236" s="34" t="s">
        <v>15</v>
      </c>
      <c r="I236" s="42"/>
      <c r="J236" s="54" t="s">
        <v>12</v>
      </c>
      <c r="K236" s="14" t="s">
        <v>87</v>
      </c>
      <c r="L236" s="8">
        <v>200</v>
      </c>
      <c r="M236" s="34">
        <v>2</v>
      </c>
      <c r="N236" s="34">
        <v>4</v>
      </c>
      <c r="O236" s="34">
        <v>27</v>
      </c>
      <c r="P236" s="34">
        <v>154</v>
      </c>
      <c r="Q236" s="34" t="s">
        <v>15</v>
      </c>
      <c r="R236" s="48"/>
    </row>
    <row r="237" spans="1:18" ht="18.75">
      <c r="A237" s="55"/>
      <c r="B237" s="14" t="s">
        <v>33</v>
      </c>
      <c r="C237" s="8">
        <v>150</v>
      </c>
      <c r="D237" s="34">
        <v>3.2</v>
      </c>
      <c r="E237" s="34">
        <v>2.8</v>
      </c>
      <c r="F237" s="34">
        <v>12.9</v>
      </c>
      <c r="G237" s="34">
        <v>88.3</v>
      </c>
      <c r="H237" s="34">
        <v>1.2</v>
      </c>
      <c r="I237" s="43"/>
      <c r="J237" s="55"/>
      <c r="K237" s="14" t="s">
        <v>33</v>
      </c>
      <c r="L237" s="8">
        <v>180</v>
      </c>
      <c r="M237" s="34">
        <v>3.8</v>
      </c>
      <c r="N237" s="34">
        <v>3.3</v>
      </c>
      <c r="O237" s="34">
        <v>15.5</v>
      </c>
      <c r="P237" s="34">
        <v>106</v>
      </c>
      <c r="Q237" s="34">
        <v>1.44</v>
      </c>
      <c r="R237" s="48"/>
    </row>
    <row r="238" spans="1:18" ht="18.75">
      <c r="A238" s="55"/>
      <c r="B238" s="14" t="s">
        <v>14</v>
      </c>
      <c r="C238" s="8">
        <v>40</v>
      </c>
      <c r="D238" s="34">
        <v>2.68</v>
      </c>
      <c r="E238" s="34">
        <v>0.4</v>
      </c>
      <c r="F238" s="34">
        <v>20</v>
      </c>
      <c r="G238" s="34">
        <v>96</v>
      </c>
      <c r="H238" s="34" t="s">
        <v>15</v>
      </c>
      <c r="I238" s="43"/>
      <c r="J238" s="55"/>
      <c r="K238" s="14" t="s">
        <v>14</v>
      </c>
      <c r="L238" s="8">
        <v>40</v>
      </c>
      <c r="M238" s="34">
        <v>2.68</v>
      </c>
      <c r="N238" s="34">
        <v>0.4</v>
      </c>
      <c r="O238" s="34">
        <v>20</v>
      </c>
      <c r="P238" s="34">
        <v>96</v>
      </c>
      <c r="Q238" s="34" t="s">
        <v>15</v>
      </c>
      <c r="R238" s="48"/>
    </row>
    <row r="239" spans="1:18" ht="18.75">
      <c r="A239" s="55"/>
      <c r="B239" s="14" t="s">
        <v>49</v>
      </c>
      <c r="C239" s="8">
        <v>5</v>
      </c>
      <c r="D239" s="34">
        <v>0.02</v>
      </c>
      <c r="E239" s="34">
        <v>3.6</v>
      </c>
      <c r="F239" s="34">
        <v>0.04</v>
      </c>
      <c r="G239" s="34">
        <v>33</v>
      </c>
      <c r="H239" s="34" t="s">
        <v>15</v>
      </c>
      <c r="I239" s="43"/>
      <c r="J239" s="55"/>
      <c r="K239" s="14" t="s">
        <v>49</v>
      </c>
      <c r="L239" s="8">
        <v>10</v>
      </c>
      <c r="M239" s="34">
        <v>0.08</v>
      </c>
      <c r="N239" s="34">
        <v>7.24</v>
      </c>
      <c r="O239" s="34">
        <v>0.13</v>
      </c>
      <c r="P239" s="34">
        <v>86</v>
      </c>
      <c r="Q239" s="34" t="s">
        <v>15</v>
      </c>
      <c r="R239" s="48"/>
    </row>
    <row r="240" spans="1:18" ht="18.75">
      <c r="A240" s="56"/>
      <c r="B240" s="9" t="s">
        <v>17</v>
      </c>
      <c r="C240" s="13">
        <f aca="true" t="shared" si="80" ref="C240:H240">SUM(C236:C239)</f>
        <v>345</v>
      </c>
      <c r="D240" s="35">
        <f t="shared" si="80"/>
        <v>7.4</v>
      </c>
      <c r="E240" s="35">
        <f t="shared" si="80"/>
        <v>9.8</v>
      </c>
      <c r="F240" s="35">
        <f t="shared" si="80"/>
        <v>53.24</v>
      </c>
      <c r="G240" s="35">
        <f t="shared" si="80"/>
        <v>332.8</v>
      </c>
      <c r="H240" s="35">
        <f t="shared" si="80"/>
        <v>1.2</v>
      </c>
      <c r="I240" s="44"/>
      <c r="J240" s="56"/>
      <c r="K240" s="9" t="s">
        <v>17</v>
      </c>
      <c r="L240" s="13">
        <f aca="true" t="shared" si="81" ref="L240:Q240">SUM(L236:L239)</f>
        <v>430</v>
      </c>
      <c r="M240" s="35">
        <f t="shared" si="81"/>
        <v>8.56</v>
      </c>
      <c r="N240" s="35">
        <f t="shared" si="81"/>
        <v>14.940000000000001</v>
      </c>
      <c r="O240" s="35">
        <f t="shared" si="81"/>
        <v>62.63</v>
      </c>
      <c r="P240" s="35">
        <f t="shared" si="81"/>
        <v>442</v>
      </c>
      <c r="Q240" s="35">
        <f t="shared" si="81"/>
        <v>1.44</v>
      </c>
      <c r="R240" s="48"/>
    </row>
    <row r="241" spans="1:18" ht="93.75">
      <c r="A241" s="54" t="s">
        <v>18</v>
      </c>
      <c r="B241" s="7" t="s">
        <v>19</v>
      </c>
      <c r="C241" s="8">
        <v>100</v>
      </c>
      <c r="D241" s="34">
        <v>0.5</v>
      </c>
      <c r="E241" s="34" t="s">
        <v>15</v>
      </c>
      <c r="F241" s="34">
        <v>10.1</v>
      </c>
      <c r="G241" s="34">
        <v>42.4</v>
      </c>
      <c r="H241" s="34">
        <v>2</v>
      </c>
      <c r="I241" s="42"/>
      <c r="J241" s="54" t="s">
        <v>18</v>
      </c>
      <c r="K241" s="7" t="s">
        <v>19</v>
      </c>
      <c r="L241" s="8">
        <v>100</v>
      </c>
      <c r="M241" s="34">
        <v>0.5</v>
      </c>
      <c r="N241" s="34" t="s">
        <v>15</v>
      </c>
      <c r="O241" s="34">
        <v>10.1</v>
      </c>
      <c r="P241" s="34">
        <v>42.4</v>
      </c>
      <c r="Q241" s="34">
        <v>2</v>
      </c>
      <c r="R241" s="48"/>
    </row>
    <row r="242" spans="1:18" ht="23.25" customHeight="1">
      <c r="A242" s="55"/>
      <c r="B242" s="7" t="s">
        <v>203</v>
      </c>
      <c r="C242" s="8">
        <v>100</v>
      </c>
      <c r="D242" s="34">
        <v>0.4</v>
      </c>
      <c r="E242" s="34">
        <v>0.4</v>
      </c>
      <c r="F242" s="34">
        <v>9.8</v>
      </c>
      <c r="G242" s="34">
        <v>44</v>
      </c>
      <c r="H242" s="34">
        <v>10</v>
      </c>
      <c r="I242" s="42"/>
      <c r="J242" s="55"/>
      <c r="K242" s="7" t="s">
        <v>203</v>
      </c>
      <c r="L242" s="8">
        <v>100</v>
      </c>
      <c r="M242" s="34">
        <v>0.4</v>
      </c>
      <c r="N242" s="34">
        <v>0.4</v>
      </c>
      <c r="O242" s="34">
        <v>9.8</v>
      </c>
      <c r="P242" s="34">
        <v>44</v>
      </c>
      <c r="Q242" s="34">
        <v>10</v>
      </c>
      <c r="R242" s="48"/>
    </row>
    <row r="243" spans="1:18" ht="18.75">
      <c r="A243" s="56"/>
      <c r="B243" s="9" t="s">
        <v>17</v>
      </c>
      <c r="C243" s="10">
        <f aca="true" t="shared" si="82" ref="C243:H243">SUM(C241:C242)</f>
        <v>200</v>
      </c>
      <c r="D243" s="35">
        <f t="shared" si="82"/>
        <v>0.9</v>
      </c>
      <c r="E243" s="35">
        <f t="shared" si="82"/>
        <v>0.4</v>
      </c>
      <c r="F243" s="35">
        <f t="shared" si="82"/>
        <v>19.9</v>
      </c>
      <c r="G243" s="35">
        <f t="shared" si="82"/>
        <v>86.4</v>
      </c>
      <c r="H243" s="35">
        <f t="shared" si="82"/>
        <v>12</v>
      </c>
      <c r="I243" s="44"/>
      <c r="J243" s="56"/>
      <c r="K243" s="9" t="s">
        <v>17</v>
      </c>
      <c r="L243" s="10">
        <f aca="true" t="shared" si="83" ref="L243:Q243">SUM(L241:L242)</f>
        <v>200</v>
      </c>
      <c r="M243" s="35">
        <f t="shared" si="83"/>
        <v>0.9</v>
      </c>
      <c r="N243" s="35">
        <f t="shared" si="83"/>
        <v>0.4</v>
      </c>
      <c r="O243" s="35">
        <f t="shared" si="83"/>
        <v>19.9</v>
      </c>
      <c r="P243" s="35">
        <f t="shared" si="83"/>
        <v>86.4</v>
      </c>
      <c r="Q243" s="35">
        <f t="shared" si="83"/>
        <v>12</v>
      </c>
      <c r="R243" s="48"/>
    </row>
    <row r="244" spans="1:18" ht="37.5">
      <c r="A244" s="54" t="s">
        <v>20</v>
      </c>
      <c r="B244" s="14" t="s">
        <v>88</v>
      </c>
      <c r="C244" s="8">
        <v>30</v>
      </c>
      <c r="D244" s="34">
        <v>0.33</v>
      </c>
      <c r="E244" s="34">
        <v>1.6</v>
      </c>
      <c r="F244" s="34">
        <v>3.4</v>
      </c>
      <c r="G244" s="34">
        <v>29.01</v>
      </c>
      <c r="H244" s="34">
        <v>2.8</v>
      </c>
      <c r="I244" s="42"/>
      <c r="J244" s="54" t="s">
        <v>20</v>
      </c>
      <c r="K244" s="14" t="s">
        <v>88</v>
      </c>
      <c r="L244" s="8">
        <v>50</v>
      </c>
      <c r="M244" s="34">
        <v>0.55</v>
      </c>
      <c r="N244" s="34">
        <v>2.6</v>
      </c>
      <c r="O244" s="34">
        <v>5.7</v>
      </c>
      <c r="P244" s="34">
        <v>48.35</v>
      </c>
      <c r="Q244" s="34">
        <v>4.65</v>
      </c>
      <c r="R244" s="48"/>
    </row>
    <row r="245" spans="1:18" ht="56.25">
      <c r="A245" s="55"/>
      <c r="B245" s="7" t="s">
        <v>207</v>
      </c>
      <c r="C245" s="8">
        <v>150</v>
      </c>
      <c r="D245" s="34">
        <v>1.8</v>
      </c>
      <c r="E245" s="34">
        <v>2.8</v>
      </c>
      <c r="F245" s="34">
        <v>10.4</v>
      </c>
      <c r="G245" s="34">
        <v>80.9</v>
      </c>
      <c r="H245" s="34">
        <v>4.9</v>
      </c>
      <c r="I245" s="43"/>
      <c r="J245" s="55"/>
      <c r="K245" s="7" t="s">
        <v>207</v>
      </c>
      <c r="L245" s="8">
        <v>200</v>
      </c>
      <c r="M245" s="34">
        <v>2.35</v>
      </c>
      <c r="N245" s="34">
        <v>3.77</v>
      </c>
      <c r="O245" s="34">
        <v>13.89</v>
      </c>
      <c r="P245" s="34">
        <v>107.9</v>
      </c>
      <c r="Q245" s="34">
        <v>6.6</v>
      </c>
      <c r="R245" s="48"/>
    </row>
    <row r="246" spans="1:18" ht="37.5">
      <c r="A246" s="55"/>
      <c r="B246" s="14" t="s">
        <v>89</v>
      </c>
      <c r="C246" s="8">
        <v>60</v>
      </c>
      <c r="D246" s="34">
        <v>7.5</v>
      </c>
      <c r="E246" s="34">
        <v>2.3</v>
      </c>
      <c r="F246" s="34">
        <v>2.4</v>
      </c>
      <c r="G246" s="34">
        <v>60</v>
      </c>
      <c r="H246" s="34">
        <v>0.3</v>
      </c>
      <c r="I246" s="43"/>
      <c r="J246" s="55"/>
      <c r="K246" s="14" t="s">
        <v>89</v>
      </c>
      <c r="L246" s="8">
        <v>70</v>
      </c>
      <c r="M246" s="34">
        <v>8.7</v>
      </c>
      <c r="N246" s="34">
        <v>2.7</v>
      </c>
      <c r="O246" s="34">
        <v>2.8</v>
      </c>
      <c r="P246" s="34">
        <v>70</v>
      </c>
      <c r="Q246" s="34">
        <v>0.4</v>
      </c>
      <c r="R246" s="48"/>
    </row>
    <row r="247" spans="1:18" ht="37.5">
      <c r="A247" s="55"/>
      <c r="B247" s="14" t="s">
        <v>90</v>
      </c>
      <c r="C247" s="8">
        <v>110</v>
      </c>
      <c r="D247" s="34">
        <v>5.5</v>
      </c>
      <c r="E247" s="34">
        <v>3.9</v>
      </c>
      <c r="F247" s="34">
        <v>23.9</v>
      </c>
      <c r="G247" s="34">
        <v>155.2</v>
      </c>
      <c r="H247" s="34">
        <v>0</v>
      </c>
      <c r="I247" s="43"/>
      <c r="J247" s="55"/>
      <c r="K247" s="14" t="s">
        <v>90</v>
      </c>
      <c r="L247" s="8">
        <v>130</v>
      </c>
      <c r="M247" s="34">
        <v>7.45</v>
      </c>
      <c r="N247" s="34">
        <v>5.3</v>
      </c>
      <c r="O247" s="34">
        <v>32.6</v>
      </c>
      <c r="P247" s="34">
        <v>211.7</v>
      </c>
      <c r="Q247" s="34">
        <v>0</v>
      </c>
      <c r="R247" s="48"/>
    </row>
    <row r="248" spans="1:18" ht="37.5">
      <c r="A248" s="55"/>
      <c r="B248" s="14" t="s">
        <v>205</v>
      </c>
      <c r="C248" s="8">
        <v>150</v>
      </c>
      <c r="D248" s="34">
        <v>0.3</v>
      </c>
      <c r="E248" s="34">
        <v>0</v>
      </c>
      <c r="F248" s="34">
        <v>20.8</v>
      </c>
      <c r="G248" s="34">
        <v>85.8</v>
      </c>
      <c r="H248" s="34">
        <v>0.3</v>
      </c>
      <c r="I248" s="43"/>
      <c r="J248" s="55"/>
      <c r="K248" s="14" t="s">
        <v>91</v>
      </c>
      <c r="L248" s="8">
        <v>180</v>
      </c>
      <c r="M248" s="34">
        <v>0.4</v>
      </c>
      <c r="N248" s="34">
        <v>0</v>
      </c>
      <c r="O248" s="34">
        <v>25</v>
      </c>
      <c r="P248" s="34">
        <v>103</v>
      </c>
      <c r="Q248" s="34">
        <v>0.36</v>
      </c>
      <c r="R248" s="48"/>
    </row>
    <row r="249" spans="1:18" ht="18.75">
      <c r="A249" s="55"/>
      <c r="B249" s="14" t="s">
        <v>23</v>
      </c>
      <c r="C249" s="8">
        <v>15</v>
      </c>
      <c r="D249" s="34">
        <v>0.99</v>
      </c>
      <c r="E249" s="34">
        <v>0.18</v>
      </c>
      <c r="F249" s="34">
        <v>5.1</v>
      </c>
      <c r="G249" s="34">
        <v>25.6</v>
      </c>
      <c r="H249" s="34" t="s">
        <v>15</v>
      </c>
      <c r="I249" s="43"/>
      <c r="J249" s="55"/>
      <c r="K249" s="14" t="s">
        <v>23</v>
      </c>
      <c r="L249" s="8">
        <v>20</v>
      </c>
      <c r="M249" s="34">
        <v>1.32</v>
      </c>
      <c r="N249" s="34">
        <v>0.24</v>
      </c>
      <c r="O249" s="34">
        <v>5.1</v>
      </c>
      <c r="P249" s="34">
        <v>34.1</v>
      </c>
      <c r="Q249" s="34" t="s">
        <v>15</v>
      </c>
      <c r="R249" s="48"/>
    </row>
    <row r="250" spans="1:18" ht="18.75">
      <c r="A250" s="55"/>
      <c r="B250" s="14" t="s">
        <v>92</v>
      </c>
      <c r="C250" s="8">
        <v>15</v>
      </c>
      <c r="D250" s="34">
        <v>1.2</v>
      </c>
      <c r="E250" s="34">
        <v>0.15</v>
      </c>
      <c r="F250" s="34">
        <v>7.5</v>
      </c>
      <c r="G250" s="34">
        <v>39</v>
      </c>
      <c r="H250" s="34" t="s">
        <v>15</v>
      </c>
      <c r="I250" s="43"/>
      <c r="J250" s="55"/>
      <c r="K250" s="14" t="s">
        <v>92</v>
      </c>
      <c r="L250" s="8">
        <v>20</v>
      </c>
      <c r="M250" s="34">
        <v>1.6</v>
      </c>
      <c r="N250" s="34">
        <v>0.2</v>
      </c>
      <c r="O250" s="34">
        <v>10</v>
      </c>
      <c r="P250" s="34">
        <v>48</v>
      </c>
      <c r="Q250" s="34" t="s">
        <v>15</v>
      </c>
      <c r="R250" s="48"/>
    </row>
    <row r="251" spans="1:18" ht="18.75">
      <c r="A251" s="56"/>
      <c r="B251" s="9" t="s">
        <v>17</v>
      </c>
      <c r="C251" s="10">
        <f aca="true" t="shared" si="84" ref="C251:H251">SUM(C244:C250)</f>
        <v>530</v>
      </c>
      <c r="D251" s="35">
        <f t="shared" si="84"/>
        <v>17.619999999999997</v>
      </c>
      <c r="E251" s="35">
        <f t="shared" si="84"/>
        <v>10.93</v>
      </c>
      <c r="F251" s="35">
        <f t="shared" si="84"/>
        <v>73.49999999999999</v>
      </c>
      <c r="G251" s="35">
        <f t="shared" si="84"/>
        <v>475.51000000000005</v>
      </c>
      <c r="H251" s="35">
        <f t="shared" si="84"/>
        <v>8.3</v>
      </c>
      <c r="I251" s="44"/>
      <c r="J251" s="56"/>
      <c r="K251" s="9" t="s">
        <v>17</v>
      </c>
      <c r="L251" s="10">
        <f aca="true" t="shared" si="85" ref="L251:Q251">SUM(L244:L250)</f>
        <v>670</v>
      </c>
      <c r="M251" s="35">
        <f t="shared" si="85"/>
        <v>22.37</v>
      </c>
      <c r="N251" s="35">
        <f t="shared" si="85"/>
        <v>14.81</v>
      </c>
      <c r="O251" s="35">
        <f t="shared" si="85"/>
        <v>95.09</v>
      </c>
      <c r="P251" s="35">
        <f t="shared" si="85"/>
        <v>623.0500000000001</v>
      </c>
      <c r="Q251" s="35">
        <f t="shared" si="85"/>
        <v>12.01</v>
      </c>
      <c r="R251" s="48"/>
    </row>
    <row r="252" spans="1:18" ht="37.5">
      <c r="A252" s="54" t="s">
        <v>24</v>
      </c>
      <c r="B252" s="14" t="s">
        <v>93</v>
      </c>
      <c r="C252" s="8">
        <v>150</v>
      </c>
      <c r="D252" s="34">
        <v>4.2</v>
      </c>
      <c r="E252" s="34">
        <v>4.8</v>
      </c>
      <c r="F252" s="34">
        <v>6</v>
      </c>
      <c r="G252" s="34">
        <v>84.2</v>
      </c>
      <c r="H252" s="34">
        <v>1.2</v>
      </c>
      <c r="I252" s="42"/>
      <c r="J252" s="54" t="s">
        <v>24</v>
      </c>
      <c r="K252" s="14" t="s">
        <v>93</v>
      </c>
      <c r="L252" s="8">
        <v>180</v>
      </c>
      <c r="M252" s="34">
        <v>5</v>
      </c>
      <c r="N252" s="34">
        <v>5.7</v>
      </c>
      <c r="O252" s="34">
        <v>7.2</v>
      </c>
      <c r="P252" s="34">
        <v>101</v>
      </c>
      <c r="Q252" s="34">
        <v>1.2</v>
      </c>
      <c r="R252" s="48"/>
    </row>
    <row r="253" spans="1:18" ht="18.75">
      <c r="A253" s="55"/>
      <c r="B253" s="14" t="s">
        <v>94</v>
      </c>
      <c r="C253" s="8">
        <v>30</v>
      </c>
      <c r="D253" s="34">
        <v>2.82</v>
      </c>
      <c r="E253" s="34">
        <v>1.8</v>
      </c>
      <c r="F253" s="34">
        <v>20.1</v>
      </c>
      <c r="G253" s="34">
        <v>107.7</v>
      </c>
      <c r="H253" s="34" t="s">
        <v>15</v>
      </c>
      <c r="I253" s="43"/>
      <c r="J253" s="55"/>
      <c r="K253" s="14" t="s">
        <v>94</v>
      </c>
      <c r="L253" s="8">
        <v>30</v>
      </c>
      <c r="M253" s="34">
        <v>2.82</v>
      </c>
      <c r="N253" s="34">
        <v>1.8</v>
      </c>
      <c r="O253" s="34">
        <v>20.1</v>
      </c>
      <c r="P253" s="34">
        <v>107.7</v>
      </c>
      <c r="Q253" s="34" t="s">
        <v>15</v>
      </c>
      <c r="R253" s="48"/>
    </row>
    <row r="254" spans="1:18" ht="18.75">
      <c r="A254" s="56"/>
      <c r="B254" s="9" t="s">
        <v>17</v>
      </c>
      <c r="C254" s="10">
        <f aca="true" t="shared" si="86" ref="C254:H254">SUM(C252:C253)</f>
        <v>180</v>
      </c>
      <c r="D254" s="35">
        <f t="shared" si="86"/>
        <v>7.02</v>
      </c>
      <c r="E254" s="35">
        <f t="shared" si="86"/>
        <v>6.6</v>
      </c>
      <c r="F254" s="35">
        <f t="shared" si="86"/>
        <v>26.1</v>
      </c>
      <c r="G254" s="35">
        <f t="shared" si="86"/>
        <v>191.9</v>
      </c>
      <c r="H254" s="35">
        <f t="shared" si="86"/>
        <v>1.2</v>
      </c>
      <c r="I254" s="44"/>
      <c r="J254" s="56"/>
      <c r="K254" s="9" t="s">
        <v>17</v>
      </c>
      <c r="L254" s="10">
        <f aca="true" t="shared" si="87" ref="L254:Q254">SUM(L252:L253)</f>
        <v>210</v>
      </c>
      <c r="M254" s="35">
        <f t="shared" si="87"/>
        <v>7.82</v>
      </c>
      <c r="N254" s="35">
        <f t="shared" si="87"/>
        <v>7.5</v>
      </c>
      <c r="O254" s="35">
        <f t="shared" si="87"/>
        <v>27.3</v>
      </c>
      <c r="P254" s="35">
        <f t="shared" si="87"/>
        <v>208.7</v>
      </c>
      <c r="Q254" s="35">
        <f t="shared" si="87"/>
        <v>1.2</v>
      </c>
      <c r="R254" s="48"/>
    </row>
    <row r="255" spans="1:18" ht="18.75">
      <c r="A255" s="54" t="s">
        <v>26</v>
      </c>
      <c r="B255" s="14" t="s">
        <v>95</v>
      </c>
      <c r="C255" s="8">
        <v>70</v>
      </c>
      <c r="D255" s="34">
        <v>1.9</v>
      </c>
      <c r="E255" s="34">
        <v>7.8</v>
      </c>
      <c r="F255" s="34">
        <v>11.8</v>
      </c>
      <c r="G255" s="34">
        <v>132.7</v>
      </c>
      <c r="H255" s="34">
        <v>14.3</v>
      </c>
      <c r="I255" s="42"/>
      <c r="J255" s="54" t="s">
        <v>26</v>
      </c>
      <c r="K255" s="14" t="s">
        <v>95</v>
      </c>
      <c r="L255" s="8">
        <v>100</v>
      </c>
      <c r="M255" s="34">
        <v>2.76</v>
      </c>
      <c r="N255" s="34">
        <v>11.1</v>
      </c>
      <c r="O255" s="34">
        <v>16.8</v>
      </c>
      <c r="P255" s="34">
        <v>189.6</v>
      </c>
      <c r="Q255" s="34">
        <v>20.4</v>
      </c>
      <c r="R255" s="48"/>
    </row>
    <row r="256" spans="1:18" ht="18.75">
      <c r="A256" s="55"/>
      <c r="B256" s="14" t="s">
        <v>54</v>
      </c>
      <c r="C256" s="8">
        <v>60</v>
      </c>
      <c r="D256" s="34">
        <v>5.6</v>
      </c>
      <c r="E256" s="34">
        <v>7.5</v>
      </c>
      <c r="F256" s="34">
        <v>0.7</v>
      </c>
      <c r="G256" s="34">
        <v>95.3</v>
      </c>
      <c r="H256" s="34">
        <v>0.12</v>
      </c>
      <c r="I256" s="43"/>
      <c r="J256" s="55"/>
      <c r="K256" s="14" t="s">
        <v>54</v>
      </c>
      <c r="L256" s="8">
        <v>75</v>
      </c>
      <c r="M256" s="34">
        <v>7.03</v>
      </c>
      <c r="N256" s="34">
        <v>9.4</v>
      </c>
      <c r="O256" s="34">
        <v>0.9</v>
      </c>
      <c r="P256" s="34">
        <v>119.1</v>
      </c>
      <c r="Q256" s="34">
        <v>0.15</v>
      </c>
      <c r="R256" s="48"/>
    </row>
    <row r="257" spans="1:18" ht="37.5">
      <c r="A257" s="55"/>
      <c r="B257" s="14" t="s">
        <v>141</v>
      </c>
      <c r="C257" s="8">
        <v>150</v>
      </c>
      <c r="D257" s="34">
        <v>0.1</v>
      </c>
      <c r="E257" s="34">
        <v>0.01</v>
      </c>
      <c r="F257" s="34">
        <v>12.2</v>
      </c>
      <c r="G257" s="34">
        <v>49.5</v>
      </c>
      <c r="H257" s="34">
        <v>2.8</v>
      </c>
      <c r="I257" s="43"/>
      <c r="J257" s="55"/>
      <c r="K257" s="14" t="s">
        <v>141</v>
      </c>
      <c r="L257" s="8">
        <v>180</v>
      </c>
      <c r="M257" s="34">
        <v>0.12</v>
      </c>
      <c r="N257" s="34">
        <v>0.02</v>
      </c>
      <c r="O257" s="34">
        <v>12.2</v>
      </c>
      <c r="P257" s="34">
        <v>49.5</v>
      </c>
      <c r="Q257" s="34">
        <v>3</v>
      </c>
      <c r="R257" s="48"/>
    </row>
    <row r="258" spans="1:18" ht="18.75">
      <c r="A258" s="55"/>
      <c r="B258" s="14" t="s">
        <v>14</v>
      </c>
      <c r="C258" s="8">
        <v>30</v>
      </c>
      <c r="D258" s="34">
        <v>1.98</v>
      </c>
      <c r="E258" s="34">
        <v>0.36</v>
      </c>
      <c r="F258" s="34">
        <v>10.2</v>
      </c>
      <c r="G258" s="34">
        <v>51.2</v>
      </c>
      <c r="H258" s="34" t="s">
        <v>15</v>
      </c>
      <c r="I258" s="43"/>
      <c r="J258" s="55"/>
      <c r="K258" s="14" t="s">
        <v>14</v>
      </c>
      <c r="L258" s="8">
        <v>40</v>
      </c>
      <c r="M258" s="34">
        <v>2.68</v>
      </c>
      <c r="N258" s="34">
        <v>0.4</v>
      </c>
      <c r="O258" s="34">
        <v>20</v>
      </c>
      <c r="P258" s="34">
        <v>96</v>
      </c>
      <c r="Q258" s="34" t="s">
        <v>15</v>
      </c>
      <c r="R258" s="48"/>
    </row>
    <row r="259" spans="1:18" ht="18.75">
      <c r="A259" s="56"/>
      <c r="B259" s="11" t="s">
        <v>17</v>
      </c>
      <c r="C259" s="10">
        <f aca="true" t="shared" si="88" ref="C259:H259">SUM(C255:C258)</f>
        <v>310</v>
      </c>
      <c r="D259" s="35">
        <f t="shared" si="88"/>
        <v>9.58</v>
      </c>
      <c r="E259" s="35">
        <f t="shared" si="88"/>
        <v>15.67</v>
      </c>
      <c r="F259" s="35">
        <f t="shared" si="88"/>
        <v>34.9</v>
      </c>
      <c r="G259" s="35">
        <f t="shared" si="88"/>
        <v>328.7</v>
      </c>
      <c r="H259" s="35">
        <f t="shared" si="88"/>
        <v>17.22</v>
      </c>
      <c r="I259" s="44"/>
      <c r="J259" s="56"/>
      <c r="K259" s="11" t="s">
        <v>17</v>
      </c>
      <c r="L259" s="10">
        <f aca="true" t="shared" si="89" ref="L259:Q259">SUM(L255:L258)</f>
        <v>395</v>
      </c>
      <c r="M259" s="35">
        <f t="shared" si="89"/>
        <v>12.589999999999998</v>
      </c>
      <c r="N259" s="35">
        <f t="shared" si="89"/>
        <v>20.919999999999998</v>
      </c>
      <c r="O259" s="35">
        <f t="shared" si="89"/>
        <v>49.9</v>
      </c>
      <c r="P259" s="35">
        <f t="shared" si="89"/>
        <v>454.2</v>
      </c>
      <c r="Q259" s="35">
        <f t="shared" si="89"/>
        <v>23.549999999999997</v>
      </c>
      <c r="R259" s="48"/>
    </row>
    <row r="260" spans="1:18" ht="18.75" customHeight="1">
      <c r="A260" s="57" t="s">
        <v>86</v>
      </c>
      <c r="B260" s="58"/>
      <c r="C260" s="10">
        <f aca="true" t="shared" si="90" ref="C260:H260">C259+C254+C251+C243+C240</f>
        <v>1565</v>
      </c>
      <c r="D260" s="35">
        <f t="shared" si="90"/>
        <v>42.519999999999996</v>
      </c>
      <c r="E260" s="35">
        <f t="shared" si="90"/>
        <v>43.400000000000006</v>
      </c>
      <c r="F260" s="35">
        <f t="shared" si="90"/>
        <v>207.64000000000001</v>
      </c>
      <c r="G260" s="35">
        <f t="shared" si="90"/>
        <v>1415.3100000000002</v>
      </c>
      <c r="H260" s="35">
        <f t="shared" si="90"/>
        <v>39.92</v>
      </c>
      <c r="I260" s="45"/>
      <c r="J260" s="57" t="s">
        <v>86</v>
      </c>
      <c r="K260" s="58"/>
      <c r="L260" s="10">
        <f aca="true" t="shared" si="91" ref="L260:Q260">L259+L254+L251+L243+L240</f>
        <v>1905</v>
      </c>
      <c r="M260" s="35">
        <f t="shared" si="91"/>
        <v>52.24</v>
      </c>
      <c r="N260" s="35">
        <f t="shared" si="91"/>
        <v>58.56999999999999</v>
      </c>
      <c r="O260" s="35">
        <f t="shared" si="91"/>
        <v>254.82000000000002</v>
      </c>
      <c r="P260" s="35">
        <f t="shared" si="91"/>
        <v>1814.3500000000001</v>
      </c>
      <c r="Q260" s="35">
        <f t="shared" si="91"/>
        <v>50.199999999999996</v>
      </c>
      <c r="R260" s="48"/>
    </row>
    <row r="261" spans="1:18" ht="18.75">
      <c r="A261" s="12"/>
      <c r="B261" s="12"/>
      <c r="C261" s="12"/>
      <c r="D261" s="52"/>
      <c r="E261" s="52"/>
      <c r="F261" s="52"/>
      <c r="G261" s="52"/>
      <c r="H261" s="52"/>
      <c r="I261" s="12"/>
      <c r="J261" s="12"/>
      <c r="K261" s="12"/>
      <c r="L261" s="12"/>
      <c r="M261" s="52"/>
      <c r="N261" s="52"/>
      <c r="O261" s="52"/>
      <c r="P261" s="52"/>
      <c r="Q261" s="52"/>
      <c r="R261" s="12"/>
    </row>
    <row r="262" spans="1:12" ht="18.75">
      <c r="A262" s="1" t="s">
        <v>96</v>
      </c>
      <c r="B262" s="1" t="s">
        <v>83</v>
      </c>
      <c r="C262" s="2" t="s">
        <v>102</v>
      </c>
      <c r="J262" s="1" t="s">
        <v>96</v>
      </c>
      <c r="K262" s="1" t="s">
        <v>83</v>
      </c>
      <c r="L262" s="2" t="s">
        <v>171</v>
      </c>
    </row>
    <row r="263" spans="1:18" ht="18.75">
      <c r="A263" s="76" t="s">
        <v>97</v>
      </c>
      <c r="B263" s="76"/>
      <c r="C263" s="76"/>
      <c r="D263" s="76"/>
      <c r="H263" s="51" t="s">
        <v>2</v>
      </c>
      <c r="I263" s="3"/>
      <c r="J263" s="76" t="s">
        <v>97</v>
      </c>
      <c r="K263" s="76"/>
      <c r="L263" s="76"/>
      <c r="M263" s="76"/>
      <c r="Q263" s="51" t="s">
        <v>2</v>
      </c>
      <c r="R263" s="3"/>
    </row>
    <row r="264" spans="1:18" ht="18.75">
      <c r="A264" s="4"/>
      <c r="C264" s="5"/>
      <c r="H264" s="51" t="s">
        <v>31</v>
      </c>
      <c r="I264" s="3"/>
      <c r="J264" s="4"/>
      <c r="L264" s="5"/>
      <c r="Q264" s="51" t="s">
        <v>31</v>
      </c>
      <c r="R264" s="3"/>
    </row>
    <row r="265" spans="1:10" ht="18.75">
      <c r="A265" s="4"/>
      <c r="J265" s="4"/>
    </row>
    <row r="266" spans="1:18" s="6" customFormat="1" ht="18.75" customHeight="1">
      <c r="A266" s="67" t="s">
        <v>3</v>
      </c>
      <c r="B266" s="67" t="s">
        <v>84</v>
      </c>
      <c r="C266" s="62" t="s">
        <v>4</v>
      </c>
      <c r="D266" s="70" t="s">
        <v>6</v>
      </c>
      <c r="E266" s="71"/>
      <c r="F266" s="72"/>
      <c r="G266" s="59" t="s">
        <v>7</v>
      </c>
      <c r="H266" s="59" t="s">
        <v>8</v>
      </c>
      <c r="I266" s="39"/>
      <c r="J266" s="67" t="s">
        <v>3</v>
      </c>
      <c r="K266" s="67" t="s">
        <v>84</v>
      </c>
      <c r="L266" s="62" t="s">
        <v>4</v>
      </c>
      <c r="M266" s="70" t="s">
        <v>6</v>
      </c>
      <c r="N266" s="71"/>
      <c r="O266" s="72"/>
      <c r="P266" s="59" t="s">
        <v>7</v>
      </c>
      <c r="Q266" s="59" t="s">
        <v>8</v>
      </c>
      <c r="R266" s="47"/>
    </row>
    <row r="267" spans="1:18" s="6" customFormat="1" ht="18.75">
      <c r="A267" s="68"/>
      <c r="B267" s="68"/>
      <c r="C267" s="63" t="s">
        <v>5</v>
      </c>
      <c r="D267" s="73"/>
      <c r="E267" s="74"/>
      <c r="F267" s="75"/>
      <c r="G267" s="60"/>
      <c r="H267" s="60"/>
      <c r="I267" s="40"/>
      <c r="J267" s="68"/>
      <c r="K267" s="68"/>
      <c r="L267" s="63" t="s">
        <v>5</v>
      </c>
      <c r="M267" s="73"/>
      <c r="N267" s="74"/>
      <c r="O267" s="75"/>
      <c r="P267" s="60"/>
      <c r="Q267" s="60"/>
      <c r="R267" s="47"/>
    </row>
    <row r="268" spans="1:18" s="6" customFormat="1" ht="18.75">
      <c r="A268" s="68"/>
      <c r="B268" s="68"/>
      <c r="C268" s="63"/>
      <c r="D268" s="65" t="s">
        <v>9</v>
      </c>
      <c r="E268" s="65" t="s">
        <v>10</v>
      </c>
      <c r="F268" s="65" t="s">
        <v>11</v>
      </c>
      <c r="G268" s="60"/>
      <c r="H268" s="60"/>
      <c r="I268" s="40"/>
      <c r="J268" s="68"/>
      <c r="K268" s="68"/>
      <c r="L268" s="63"/>
      <c r="M268" s="65" t="s">
        <v>9</v>
      </c>
      <c r="N268" s="65" t="s">
        <v>10</v>
      </c>
      <c r="O268" s="65" t="s">
        <v>11</v>
      </c>
      <c r="P268" s="60"/>
      <c r="Q268" s="60"/>
      <c r="R268" s="47"/>
    </row>
    <row r="269" spans="1:18" s="6" customFormat="1" ht="18.75">
      <c r="A269" s="69"/>
      <c r="B269" s="69"/>
      <c r="C269" s="64"/>
      <c r="D269" s="66"/>
      <c r="E269" s="66"/>
      <c r="F269" s="66"/>
      <c r="G269" s="61"/>
      <c r="H269" s="61"/>
      <c r="I269" s="41"/>
      <c r="J269" s="69"/>
      <c r="K269" s="69"/>
      <c r="L269" s="64"/>
      <c r="M269" s="66"/>
      <c r="N269" s="66"/>
      <c r="O269" s="66"/>
      <c r="P269" s="61"/>
      <c r="Q269" s="61"/>
      <c r="R269" s="47"/>
    </row>
    <row r="270" spans="1:18" ht="56.25">
      <c r="A270" s="54" t="s">
        <v>12</v>
      </c>
      <c r="B270" s="14" t="s">
        <v>169</v>
      </c>
      <c r="C270" s="8">
        <v>150</v>
      </c>
      <c r="D270" s="34">
        <v>3.4</v>
      </c>
      <c r="E270" s="34">
        <v>3.1</v>
      </c>
      <c r="F270" s="34">
        <v>23.3</v>
      </c>
      <c r="G270" s="34">
        <v>136.5</v>
      </c>
      <c r="H270" s="34">
        <v>1.5</v>
      </c>
      <c r="I270" s="42"/>
      <c r="J270" s="54" t="s">
        <v>12</v>
      </c>
      <c r="K270" s="14" t="s">
        <v>169</v>
      </c>
      <c r="L270" s="8">
        <v>200</v>
      </c>
      <c r="M270" s="34">
        <v>4.5</v>
      </c>
      <c r="N270" s="34">
        <v>4.1</v>
      </c>
      <c r="O270" s="34">
        <v>31</v>
      </c>
      <c r="P270" s="34">
        <v>182</v>
      </c>
      <c r="Q270" s="34">
        <v>1.95</v>
      </c>
      <c r="R270" s="48"/>
    </row>
    <row r="271" spans="1:18" ht="37.5">
      <c r="A271" s="55"/>
      <c r="B271" s="14" t="s">
        <v>48</v>
      </c>
      <c r="C271" s="8">
        <v>150</v>
      </c>
      <c r="D271" s="34">
        <v>2.9</v>
      </c>
      <c r="E271" s="34">
        <v>2.4</v>
      </c>
      <c r="F271" s="34">
        <v>14.4</v>
      </c>
      <c r="G271" s="34">
        <v>91</v>
      </c>
      <c r="H271" s="34" t="s">
        <v>15</v>
      </c>
      <c r="I271" s="43"/>
      <c r="J271" s="55"/>
      <c r="K271" s="14" t="s">
        <v>48</v>
      </c>
      <c r="L271" s="8">
        <v>180</v>
      </c>
      <c r="M271" s="34" t="s">
        <v>173</v>
      </c>
      <c r="N271" s="34">
        <v>2.4</v>
      </c>
      <c r="O271" s="34">
        <v>14.4</v>
      </c>
      <c r="P271" s="34">
        <v>91</v>
      </c>
      <c r="Q271" s="34" t="s">
        <v>15</v>
      </c>
      <c r="R271" s="48"/>
    </row>
    <row r="272" spans="1:18" ht="56.25">
      <c r="A272" s="55"/>
      <c r="B272" s="14" t="s">
        <v>106</v>
      </c>
      <c r="C272" s="8">
        <v>55</v>
      </c>
      <c r="D272" s="34">
        <v>5.82</v>
      </c>
      <c r="E272" s="34">
        <v>6.93</v>
      </c>
      <c r="F272" s="34">
        <v>20.1</v>
      </c>
      <c r="G272" s="34">
        <v>163</v>
      </c>
      <c r="H272" s="34">
        <v>0.07</v>
      </c>
      <c r="I272" s="43"/>
      <c r="J272" s="55"/>
      <c r="K272" s="14" t="s">
        <v>106</v>
      </c>
      <c r="L272" s="8">
        <v>55</v>
      </c>
      <c r="M272" s="34">
        <v>5.82</v>
      </c>
      <c r="N272" s="34">
        <v>6.93</v>
      </c>
      <c r="O272" s="34">
        <v>20.1</v>
      </c>
      <c r="P272" s="34">
        <v>163</v>
      </c>
      <c r="Q272" s="34">
        <v>0.07</v>
      </c>
      <c r="R272" s="48"/>
    </row>
    <row r="273" spans="1:18" ht="18.75">
      <c r="A273" s="56"/>
      <c r="B273" s="9" t="s">
        <v>17</v>
      </c>
      <c r="C273" s="13">
        <f aca="true" t="shared" si="92" ref="C273:H273">SUM(C270:C272)</f>
        <v>355</v>
      </c>
      <c r="D273" s="35">
        <f t="shared" si="92"/>
        <v>12.120000000000001</v>
      </c>
      <c r="E273" s="35">
        <f t="shared" si="92"/>
        <v>12.43</v>
      </c>
      <c r="F273" s="35">
        <f t="shared" si="92"/>
        <v>57.800000000000004</v>
      </c>
      <c r="G273" s="35">
        <f t="shared" si="92"/>
        <v>390.5</v>
      </c>
      <c r="H273" s="35">
        <f t="shared" si="92"/>
        <v>1.57</v>
      </c>
      <c r="I273" s="44"/>
      <c r="J273" s="56"/>
      <c r="K273" s="9" t="s">
        <v>17</v>
      </c>
      <c r="L273" s="13">
        <f aca="true" t="shared" si="93" ref="L273:Q273">SUM(L270:L272)</f>
        <v>435</v>
      </c>
      <c r="M273" s="35">
        <f t="shared" si="93"/>
        <v>10.32</v>
      </c>
      <c r="N273" s="35">
        <f t="shared" si="93"/>
        <v>13.43</v>
      </c>
      <c r="O273" s="35">
        <f t="shared" si="93"/>
        <v>65.5</v>
      </c>
      <c r="P273" s="35">
        <f t="shared" si="93"/>
        <v>436</v>
      </c>
      <c r="Q273" s="35">
        <f t="shared" si="93"/>
        <v>2.02</v>
      </c>
      <c r="R273" s="48"/>
    </row>
    <row r="274" spans="1:18" ht="93.75">
      <c r="A274" s="54" t="s">
        <v>18</v>
      </c>
      <c r="B274" s="7" t="s">
        <v>19</v>
      </c>
      <c r="C274" s="8">
        <v>100</v>
      </c>
      <c r="D274" s="34">
        <v>0.5</v>
      </c>
      <c r="E274" s="34" t="s">
        <v>15</v>
      </c>
      <c r="F274" s="34">
        <v>10.1</v>
      </c>
      <c r="G274" s="34">
        <v>42.4</v>
      </c>
      <c r="H274" s="34">
        <v>2</v>
      </c>
      <c r="I274" s="42"/>
      <c r="J274" s="54" t="s">
        <v>18</v>
      </c>
      <c r="K274" s="7" t="s">
        <v>19</v>
      </c>
      <c r="L274" s="8">
        <v>180</v>
      </c>
      <c r="M274" s="34">
        <v>0.9</v>
      </c>
      <c r="N274" s="34" t="s">
        <v>15</v>
      </c>
      <c r="O274" s="34">
        <v>18.18</v>
      </c>
      <c r="P274" s="34">
        <v>76.8</v>
      </c>
      <c r="Q274" s="34">
        <v>3.6</v>
      </c>
      <c r="R274" s="48"/>
    </row>
    <row r="275" spans="1:18" ht="18.75">
      <c r="A275" s="56"/>
      <c r="B275" s="9" t="s">
        <v>17</v>
      </c>
      <c r="C275" s="10">
        <f aca="true" t="shared" si="94" ref="C275:H275">SUM(C274)</f>
        <v>100</v>
      </c>
      <c r="D275" s="35">
        <f t="shared" si="94"/>
        <v>0.5</v>
      </c>
      <c r="E275" s="35">
        <f t="shared" si="94"/>
        <v>0</v>
      </c>
      <c r="F275" s="35">
        <f t="shared" si="94"/>
        <v>10.1</v>
      </c>
      <c r="G275" s="35">
        <f t="shared" si="94"/>
        <v>42.4</v>
      </c>
      <c r="H275" s="35">
        <f t="shared" si="94"/>
        <v>2</v>
      </c>
      <c r="I275" s="44"/>
      <c r="J275" s="56"/>
      <c r="K275" s="9" t="s">
        <v>17</v>
      </c>
      <c r="L275" s="10">
        <f aca="true" t="shared" si="95" ref="L275:Q275">SUM(L274)</f>
        <v>180</v>
      </c>
      <c r="M275" s="35">
        <f t="shared" si="95"/>
        <v>0.9</v>
      </c>
      <c r="N275" s="35">
        <f t="shared" si="95"/>
        <v>0</v>
      </c>
      <c r="O275" s="35">
        <f t="shared" si="95"/>
        <v>18.18</v>
      </c>
      <c r="P275" s="35">
        <f t="shared" si="95"/>
        <v>76.8</v>
      </c>
      <c r="Q275" s="35">
        <f t="shared" si="95"/>
        <v>3.6</v>
      </c>
      <c r="R275" s="48"/>
    </row>
    <row r="276" spans="1:18" ht="37.5">
      <c r="A276" s="54" t="s">
        <v>20</v>
      </c>
      <c r="B276" s="14" t="s">
        <v>170</v>
      </c>
      <c r="C276" s="8">
        <v>30</v>
      </c>
      <c r="D276" s="34">
        <v>0.4</v>
      </c>
      <c r="E276" s="34">
        <v>0.06</v>
      </c>
      <c r="F276" s="34">
        <v>3.5</v>
      </c>
      <c r="G276" s="34">
        <v>15.7</v>
      </c>
      <c r="H276" s="34">
        <v>1.4</v>
      </c>
      <c r="I276" s="42"/>
      <c r="J276" s="54" t="s">
        <v>20</v>
      </c>
      <c r="K276" s="14" t="s">
        <v>170</v>
      </c>
      <c r="L276" s="8">
        <v>50</v>
      </c>
      <c r="M276" s="34">
        <v>0.62</v>
      </c>
      <c r="N276" s="34">
        <v>0.1</v>
      </c>
      <c r="O276" s="34">
        <v>5.8</v>
      </c>
      <c r="P276" s="34">
        <v>26.2</v>
      </c>
      <c r="Q276" s="34">
        <v>2.4</v>
      </c>
      <c r="R276" s="48"/>
    </row>
    <row r="277" spans="1:18" ht="18.75">
      <c r="A277" s="55"/>
      <c r="B277" s="14" t="s">
        <v>217</v>
      </c>
      <c r="C277" s="8">
        <v>150</v>
      </c>
      <c r="D277" s="34">
        <v>3.15</v>
      </c>
      <c r="E277" s="34">
        <v>3.3</v>
      </c>
      <c r="F277" s="34">
        <v>13.4</v>
      </c>
      <c r="G277" s="34">
        <v>96.2</v>
      </c>
      <c r="H277" s="34">
        <v>5.7</v>
      </c>
      <c r="I277" s="43"/>
      <c r="J277" s="55"/>
      <c r="K277" s="14" t="s">
        <v>217</v>
      </c>
      <c r="L277" s="8">
        <v>200</v>
      </c>
      <c r="M277" s="34">
        <v>4.2</v>
      </c>
      <c r="N277" s="34">
        <v>4.45</v>
      </c>
      <c r="O277" s="34">
        <v>17.9</v>
      </c>
      <c r="P277" s="34">
        <v>128.3</v>
      </c>
      <c r="Q277" s="34">
        <v>7.6</v>
      </c>
      <c r="R277" s="48"/>
    </row>
    <row r="278" spans="1:18" ht="30.75" customHeight="1">
      <c r="A278" s="55"/>
      <c r="B278" s="14" t="s">
        <v>209</v>
      </c>
      <c r="C278" s="8">
        <v>150</v>
      </c>
      <c r="D278" s="34">
        <v>10.7</v>
      </c>
      <c r="E278" s="34">
        <v>12.9</v>
      </c>
      <c r="F278" s="34">
        <v>13.5</v>
      </c>
      <c r="G278" s="34">
        <v>212.8</v>
      </c>
      <c r="H278" s="34">
        <v>28</v>
      </c>
      <c r="I278" s="43"/>
      <c r="J278" s="55"/>
      <c r="K278" s="14" t="s">
        <v>209</v>
      </c>
      <c r="L278" s="8">
        <v>200</v>
      </c>
      <c r="M278" s="34">
        <v>13.34</v>
      </c>
      <c r="N278" s="34">
        <v>16.16</v>
      </c>
      <c r="O278" s="34">
        <v>16.89</v>
      </c>
      <c r="P278" s="34">
        <v>266</v>
      </c>
      <c r="Q278" s="34">
        <v>35</v>
      </c>
      <c r="R278" s="48"/>
    </row>
    <row r="279" spans="1:18" ht="18.75">
      <c r="A279" s="55"/>
      <c r="B279" s="14" t="s">
        <v>37</v>
      </c>
      <c r="C279" s="8">
        <v>150</v>
      </c>
      <c r="D279" s="34">
        <v>0.1</v>
      </c>
      <c r="E279" s="34">
        <v>0.1</v>
      </c>
      <c r="F279" s="34">
        <v>19.9</v>
      </c>
      <c r="G279" s="34">
        <v>81.3</v>
      </c>
      <c r="H279" s="34">
        <v>1.4</v>
      </c>
      <c r="I279" s="43"/>
      <c r="J279" s="55"/>
      <c r="K279" s="14" t="s">
        <v>37</v>
      </c>
      <c r="L279" s="8">
        <v>180</v>
      </c>
      <c r="M279" s="34">
        <v>0.14</v>
      </c>
      <c r="N279" s="34">
        <v>0.14</v>
      </c>
      <c r="O279" s="34">
        <v>21.4</v>
      </c>
      <c r="P279" s="34">
        <v>87.84</v>
      </c>
      <c r="Q279" s="34">
        <v>1.5</v>
      </c>
      <c r="R279" s="48"/>
    </row>
    <row r="280" spans="1:18" ht="18.75">
      <c r="A280" s="55"/>
      <c r="B280" s="14" t="s">
        <v>23</v>
      </c>
      <c r="C280" s="8">
        <v>30</v>
      </c>
      <c r="D280" s="34">
        <v>1.98</v>
      </c>
      <c r="E280" s="34">
        <v>0.36</v>
      </c>
      <c r="F280" s="34">
        <v>10.2</v>
      </c>
      <c r="G280" s="34">
        <v>51.2</v>
      </c>
      <c r="H280" s="34" t="s">
        <v>15</v>
      </c>
      <c r="I280" s="43"/>
      <c r="J280" s="55"/>
      <c r="K280" s="14" t="s">
        <v>23</v>
      </c>
      <c r="L280" s="8">
        <v>40</v>
      </c>
      <c r="M280" s="34">
        <v>2.64</v>
      </c>
      <c r="N280" s="34">
        <v>0.48</v>
      </c>
      <c r="O280" s="34">
        <v>13.6</v>
      </c>
      <c r="P280" s="34">
        <v>68.2</v>
      </c>
      <c r="Q280" s="34" t="s">
        <v>15</v>
      </c>
      <c r="R280" s="48"/>
    </row>
    <row r="281" spans="1:18" ht="18.75">
      <c r="A281" s="56"/>
      <c r="B281" s="9" t="s">
        <v>17</v>
      </c>
      <c r="C281" s="10">
        <f aca="true" t="shared" si="96" ref="C281:H281">SUM(C276:C280)</f>
        <v>510</v>
      </c>
      <c r="D281" s="35">
        <f t="shared" si="96"/>
        <v>16.33</v>
      </c>
      <c r="E281" s="35">
        <f t="shared" si="96"/>
        <v>16.720000000000002</v>
      </c>
      <c r="F281" s="35">
        <f t="shared" si="96"/>
        <v>60.5</v>
      </c>
      <c r="G281" s="35">
        <f t="shared" si="96"/>
        <v>457.20000000000005</v>
      </c>
      <c r="H281" s="35">
        <f t="shared" si="96"/>
        <v>36.5</v>
      </c>
      <c r="I281" s="44"/>
      <c r="J281" s="56"/>
      <c r="K281" s="9" t="s">
        <v>17</v>
      </c>
      <c r="L281" s="10">
        <f aca="true" t="shared" si="97" ref="L281:Q281">SUM(L276:L280)</f>
        <v>670</v>
      </c>
      <c r="M281" s="35">
        <f t="shared" si="97"/>
        <v>20.94</v>
      </c>
      <c r="N281" s="35">
        <f t="shared" si="97"/>
        <v>21.330000000000002</v>
      </c>
      <c r="O281" s="35">
        <f t="shared" si="97"/>
        <v>75.59</v>
      </c>
      <c r="P281" s="35">
        <f t="shared" si="97"/>
        <v>576.5400000000001</v>
      </c>
      <c r="Q281" s="35">
        <f t="shared" si="97"/>
        <v>46.5</v>
      </c>
      <c r="R281" s="48"/>
    </row>
    <row r="282" spans="1:18" ht="37.5">
      <c r="A282" s="54" t="s">
        <v>24</v>
      </c>
      <c r="B282" s="14" t="s">
        <v>25</v>
      </c>
      <c r="C282" s="8">
        <v>150</v>
      </c>
      <c r="D282" s="34">
        <v>4.2</v>
      </c>
      <c r="E282" s="34">
        <v>4.8</v>
      </c>
      <c r="F282" s="34">
        <v>6</v>
      </c>
      <c r="G282" s="34">
        <v>84.2</v>
      </c>
      <c r="H282" s="34">
        <v>1.2</v>
      </c>
      <c r="I282" s="42"/>
      <c r="J282" s="54" t="s">
        <v>24</v>
      </c>
      <c r="K282" s="14" t="s">
        <v>25</v>
      </c>
      <c r="L282" s="8">
        <v>180</v>
      </c>
      <c r="M282" s="34">
        <v>5</v>
      </c>
      <c r="N282" s="34">
        <v>5.7</v>
      </c>
      <c r="O282" s="34">
        <v>7.2</v>
      </c>
      <c r="P282" s="34">
        <v>101</v>
      </c>
      <c r="Q282" s="34">
        <v>1.2</v>
      </c>
      <c r="R282" s="48"/>
    </row>
    <row r="283" spans="1:18" ht="18.75">
      <c r="A283" s="55"/>
      <c r="B283" s="14" t="s">
        <v>230</v>
      </c>
      <c r="C283" s="8">
        <v>60</v>
      </c>
      <c r="D283" s="34">
        <v>3.8</v>
      </c>
      <c r="E283" s="34">
        <v>2.6</v>
      </c>
      <c r="F283" s="34">
        <v>37.8</v>
      </c>
      <c r="G283" s="34">
        <v>190</v>
      </c>
      <c r="H283" s="34">
        <v>0.06</v>
      </c>
      <c r="I283" s="43"/>
      <c r="J283" s="55"/>
      <c r="K283" s="14" t="s">
        <v>230</v>
      </c>
      <c r="L283" s="8">
        <v>60</v>
      </c>
      <c r="M283" s="34">
        <v>3.8</v>
      </c>
      <c r="N283" s="34">
        <v>2.6</v>
      </c>
      <c r="O283" s="34">
        <v>37.8</v>
      </c>
      <c r="P283" s="34">
        <v>190</v>
      </c>
      <c r="Q283" s="34">
        <v>0.06</v>
      </c>
      <c r="R283" s="48"/>
    </row>
    <row r="284" spans="1:18" ht="18.75">
      <c r="A284" s="56"/>
      <c r="B284" s="9" t="s">
        <v>17</v>
      </c>
      <c r="C284" s="10">
        <f aca="true" t="shared" si="98" ref="C284:H284">SUM(C282:C283)</f>
        <v>210</v>
      </c>
      <c r="D284" s="35">
        <f t="shared" si="98"/>
        <v>8</v>
      </c>
      <c r="E284" s="35">
        <f t="shared" si="98"/>
        <v>7.4</v>
      </c>
      <c r="F284" s="35">
        <f t="shared" si="98"/>
        <v>43.8</v>
      </c>
      <c r="G284" s="35">
        <f t="shared" si="98"/>
        <v>274.2</v>
      </c>
      <c r="H284" s="35">
        <f t="shared" si="98"/>
        <v>1.26</v>
      </c>
      <c r="I284" s="44"/>
      <c r="J284" s="56"/>
      <c r="K284" s="9" t="s">
        <v>17</v>
      </c>
      <c r="L284" s="10">
        <f aca="true" t="shared" si="99" ref="L284:Q284">SUM(L282:L283)</f>
        <v>240</v>
      </c>
      <c r="M284" s="35">
        <f t="shared" si="99"/>
        <v>8.8</v>
      </c>
      <c r="N284" s="35">
        <f t="shared" si="99"/>
        <v>8.3</v>
      </c>
      <c r="O284" s="35">
        <f t="shared" si="99"/>
        <v>45</v>
      </c>
      <c r="P284" s="35">
        <f t="shared" si="99"/>
        <v>291</v>
      </c>
      <c r="Q284" s="35">
        <f t="shared" si="99"/>
        <v>1.26</v>
      </c>
      <c r="R284" s="48"/>
    </row>
    <row r="285" spans="1:18" ht="37.5">
      <c r="A285" s="54" t="s">
        <v>26</v>
      </c>
      <c r="B285" s="7" t="s">
        <v>28</v>
      </c>
      <c r="C285" s="8">
        <v>30</v>
      </c>
      <c r="D285" s="34">
        <v>0.3</v>
      </c>
      <c r="E285" s="34">
        <v>0.3</v>
      </c>
      <c r="F285" s="34">
        <v>2.4</v>
      </c>
      <c r="G285" s="34">
        <v>25.9</v>
      </c>
      <c r="H285" s="34">
        <v>1.9</v>
      </c>
      <c r="I285" s="43"/>
      <c r="J285" s="54" t="s">
        <v>26</v>
      </c>
      <c r="K285" s="7" t="s">
        <v>28</v>
      </c>
      <c r="L285" s="8">
        <v>50</v>
      </c>
      <c r="M285" s="34">
        <v>0.55</v>
      </c>
      <c r="N285" s="34">
        <v>0.6</v>
      </c>
      <c r="O285" s="34">
        <v>4.82</v>
      </c>
      <c r="P285" s="34">
        <v>51.8</v>
      </c>
      <c r="Q285" s="34">
        <v>3.75</v>
      </c>
      <c r="R285" s="48"/>
    </row>
    <row r="286" spans="1:18" ht="18.75">
      <c r="A286" s="55"/>
      <c r="B286" s="7" t="s">
        <v>201</v>
      </c>
      <c r="C286" s="8">
        <v>120</v>
      </c>
      <c r="D286" s="34">
        <v>19.86</v>
      </c>
      <c r="E286" s="34">
        <v>12.73</v>
      </c>
      <c r="F286" s="34">
        <v>24.98</v>
      </c>
      <c r="G286" s="34">
        <v>292.33</v>
      </c>
      <c r="H286" s="34">
        <v>0</v>
      </c>
      <c r="I286" s="42"/>
      <c r="J286" s="55"/>
      <c r="K286" s="7" t="s">
        <v>201</v>
      </c>
      <c r="L286" s="8">
        <v>150</v>
      </c>
      <c r="M286" s="34">
        <v>24.82</v>
      </c>
      <c r="N286" s="34">
        <v>15.91</v>
      </c>
      <c r="O286" s="34">
        <v>31.22</v>
      </c>
      <c r="P286" s="34">
        <v>365.41</v>
      </c>
      <c r="Q286" s="34">
        <v>0</v>
      </c>
      <c r="R286" s="48"/>
    </row>
    <row r="287" spans="1:18" ht="37.5">
      <c r="A287" s="55"/>
      <c r="B287" s="14" t="s">
        <v>27</v>
      </c>
      <c r="C287" s="8">
        <v>30</v>
      </c>
      <c r="D287" s="34">
        <v>0.6</v>
      </c>
      <c r="E287" s="34">
        <v>1.4</v>
      </c>
      <c r="F287" s="34">
        <v>3.97</v>
      </c>
      <c r="G287" s="34">
        <v>30.45</v>
      </c>
      <c r="H287" s="34">
        <v>0.09</v>
      </c>
      <c r="I287" s="43"/>
      <c r="J287" s="55"/>
      <c r="K287" s="14" t="s">
        <v>27</v>
      </c>
      <c r="L287" s="8">
        <v>50</v>
      </c>
      <c r="M287" s="34">
        <v>1</v>
      </c>
      <c r="N287" s="34">
        <v>2.3</v>
      </c>
      <c r="O287" s="34">
        <v>6.6</v>
      </c>
      <c r="P287" s="34">
        <v>50.75</v>
      </c>
      <c r="Q287" s="34">
        <v>0.15</v>
      </c>
      <c r="R287" s="48"/>
    </row>
    <row r="288" spans="1:18" ht="18.75">
      <c r="A288" s="55"/>
      <c r="B288" s="14" t="s">
        <v>64</v>
      </c>
      <c r="C288" s="8">
        <v>150</v>
      </c>
      <c r="D288" s="34">
        <v>0</v>
      </c>
      <c r="E288" s="34">
        <v>0</v>
      </c>
      <c r="F288" s="34">
        <v>10</v>
      </c>
      <c r="G288" s="34">
        <v>40</v>
      </c>
      <c r="H288" s="34">
        <v>0.02</v>
      </c>
      <c r="I288" s="43"/>
      <c r="J288" s="55"/>
      <c r="K288" s="14" t="s">
        <v>64</v>
      </c>
      <c r="L288" s="8">
        <v>180</v>
      </c>
      <c r="M288" s="34">
        <v>0</v>
      </c>
      <c r="N288" s="34">
        <v>0</v>
      </c>
      <c r="O288" s="34">
        <v>12</v>
      </c>
      <c r="P288" s="34">
        <v>48</v>
      </c>
      <c r="Q288" s="34">
        <v>0.03</v>
      </c>
      <c r="R288" s="48"/>
    </row>
    <row r="289" spans="1:18" ht="18.75">
      <c r="A289" s="56"/>
      <c r="B289" s="11" t="s">
        <v>17</v>
      </c>
      <c r="C289" s="10">
        <f aca="true" t="shared" si="100" ref="C289:H289">SUM(C285:C288)</f>
        <v>330</v>
      </c>
      <c r="D289" s="35">
        <f t="shared" si="100"/>
        <v>20.76</v>
      </c>
      <c r="E289" s="35">
        <f t="shared" si="100"/>
        <v>14.430000000000001</v>
      </c>
      <c r="F289" s="35">
        <f t="shared" si="100"/>
        <v>41.349999999999994</v>
      </c>
      <c r="G289" s="35">
        <f t="shared" si="100"/>
        <v>388.67999999999995</v>
      </c>
      <c r="H289" s="35">
        <f t="shared" si="100"/>
        <v>2.01</v>
      </c>
      <c r="I289" s="44"/>
      <c r="J289" s="56"/>
      <c r="K289" s="11" t="s">
        <v>17</v>
      </c>
      <c r="L289" s="10">
        <f aca="true" t="shared" si="101" ref="L289:Q289">SUM(L285:L288)</f>
        <v>430</v>
      </c>
      <c r="M289" s="35">
        <f t="shared" si="101"/>
        <v>26.37</v>
      </c>
      <c r="N289" s="35">
        <f t="shared" si="101"/>
        <v>18.810000000000002</v>
      </c>
      <c r="O289" s="35">
        <f t="shared" si="101"/>
        <v>54.64</v>
      </c>
      <c r="P289" s="35">
        <f t="shared" si="101"/>
        <v>515.96</v>
      </c>
      <c r="Q289" s="35">
        <f t="shared" si="101"/>
        <v>3.9299999999999997</v>
      </c>
      <c r="R289" s="48"/>
    </row>
    <row r="290" spans="1:18" ht="18.75" customHeight="1">
      <c r="A290" s="57" t="s">
        <v>103</v>
      </c>
      <c r="B290" s="58"/>
      <c r="C290" s="10">
        <f aca="true" t="shared" si="102" ref="C290:H290">C289+C284+C281+C275+C273</f>
        <v>1505</v>
      </c>
      <c r="D290" s="35">
        <f t="shared" si="102"/>
        <v>57.71000000000001</v>
      </c>
      <c r="E290" s="35">
        <f t="shared" si="102"/>
        <v>50.980000000000004</v>
      </c>
      <c r="F290" s="35">
        <f t="shared" si="102"/>
        <v>213.54999999999998</v>
      </c>
      <c r="G290" s="35">
        <f t="shared" si="102"/>
        <v>1552.98</v>
      </c>
      <c r="H290" s="35">
        <f t="shared" si="102"/>
        <v>43.339999999999996</v>
      </c>
      <c r="I290" s="45"/>
      <c r="J290" s="57" t="s">
        <v>103</v>
      </c>
      <c r="K290" s="58"/>
      <c r="L290" s="10">
        <f aca="true" t="shared" si="103" ref="L290:Q290">L289+L284+L281+L275+L273</f>
        <v>1955</v>
      </c>
      <c r="M290" s="35">
        <f t="shared" si="103"/>
        <v>67.33</v>
      </c>
      <c r="N290" s="35">
        <f t="shared" si="103"/>
        <v>61.870000000000005</v>
      </c>
      <c r="O290" s="35">
        <f t="shared" si="103"/>
        <v>258.91</v>
      </c>
      <c r="P290" s="35">
        <f t="shared" si="103"/>
        <v>1896.3</v>
      </c>
      <c r="Q290" s="35">
        <f t="shared" si="103"/>
        <v>57.31</v>
      </c>
      <c r="R290" s="48"/>
    </row>
    <row r="291" spans="1:18" ht="18.75">
      <c r="A291" s="12"/>
      <c r="B291" s="12"/>
      <c r="C291" s="12"/>
      <c r="D291" s="52"/>
      <c r="E291" s="52"/>
      <c r="F291" s="52"/>
      <c r="G291" s="52"/>
      <c r="H291" s="52"/>
      <c r="I291" s="12"/>
      <c r="J291" s="12"/>
      <c r="K291" s="12"/>
      <c r="L291" s="12"/>
      <c r="M291" s="52"/>
      <c r="N291" s="52"/>
      <c r="O291" s="52"/>
      <c r="P291" s="52"/>
      <c r="Q291" s="52"/>
      <c r="R291" s="12"/>
    </row>
    <row r="292" spans="1:12" ht="18.75">
      <c r="A292" s="1" t="s">
        <v>108</v>
      </c>
      <c r="B292" s="1" t="s">
        <v>83</v>
      </c>
      <c r="C292" s="2" t="s">
        <v>102</v>
      </c>
      <c r="J292" s="1" t="s">
        <v>108</v>
      </c>
      <c r="K292" s="1" t="s">
        <v>83</v>
      </c>
      <c r="L292" s="2" t="s">
        <v>171</v>
      </c>
    </row>
    <row r="293" spans="1:18" ht="18.75">
      <c r="A293" s="76" t="s">
        <v>101</v>
      </c>
      <c r="B293" s="76"/>
      <c r="C293" s="76"/>
      <c r="D293" s="76"/>
      <c r="H293" s="51" t="s">
        <v>2</v>
      </c>
      <c r="I293" s="3"/>
      <c r="J293" s="76" t="s">
        <v>101</v>
      </c>
      <c r="K293" s="76"/>
      <c r="L293" s="76"/>
      <c r="M293" s="76"/>
      <c r="Q293" s="51" t="s">
        <v>2</v>
      </c>
      <c r="R293" s="3"/>
    </row>
    <row r="294" spans="1:18" ht="18.75">
      <c r="A294" s="4"/>
      <c r="C294" s="5"/>
      <c r="H294" s="51" t="s">
        <v>31</v>
      </c>
      <c r="I294" s="3"/>
      <c r="J294" s="4"/>
      <c r="L294" s="5"/>
      <c r="Q294" s="51" t="s">
        <v>31</v>
      </c>
      <c r="R294" s="3"/>
    </row>
    <row r="295" spans="1:10" ht="18.75">
      <c r="A295" s="4"/>
      <c r="J295" s="4"/>
    </row>
    <row r="296" spans="1:18" s="6" customFormat="1" ht="18.75" customHeight="1">
      <c r="A296" s="67" t="s">
        <v>3</v>
      </c>
      <c r="B296" s="67" t="s">
        <v>84</v>
      </c>
      <c r="C296" s="62" t="s">
        <v>4</v>
      </c>
      <c r="D296" s="70" t="s">
        <v>6</v>
      </c>
      <c r="E296" s="71"/>
      <c r="F296" s="72"/>
      <c r="G296" s="59" t="s">
        <v>7</v>
      </c>
      <c r="H296" s="59" t="s">
        <v>8</v>
      </c>
      <c r="I296" s="39"/>
      <c r="J296" s="67" t="s">
        <v>3</v>
      </c>
      <c r="K296" s="67" t="s">
        <v>84</v>
      </c>
      <c r="L296" s="62" t="s">
        <v>4</v>
      </c>
      <c r="M296" s="70" t="s">
        <v>6</v>
      </c>
      <c r="N296" s="71"/>
      <c r="O296" s="72"/>
      <c r="P296" s="59" t="s">
        <v>7</v>
      </c>
      <c r="Q296" s="59" t="s">
        <v>8</v>
      </c>
      <c r="R296" s="47"/>
    </row>
    <row r="297" spans="1:18" s="6" customFormat="1" ht="18.75">
      <c r="A297" s="68"/>
      <c r="B297" s="68"/>
      <c r="C297" s="63" t="s">
        <v>5</v>
      </c>
      <c r="D297" s="73"/>
      <c r="E297" s="74"/>
      <c r="F297" s="75"/>
      <c r="G297" s="60"/>
      <c r="H297" s="60"/>
      <c r="I297" s="40"/>
      <c r="J297" s="68"/>
      <c r="K297" s="68"/>
      <c r="L297" s="63" t="s">
        <v>5</v>
      </c>
      <c r="M297" s="73"/>
      <c r="N297" s="74"/>
      <c r="O297" s="75"/>
      <c r="P297" s="60"/>
      <c r="Q297" s="60"/>
      <c r="R297" s="47"/>
    </row>
    <row r="298" spans="1:18" s="6" customFormat="1" ht="18.75">
      <c r="A298" s="68"/>
      <c r="B298" s="68"/>
      <c r="C298" s="63"/>
      <c r="D298" s="65" t="s">
        <v>9</v>
      </c>
      <c r="E298" s="65" t="s">
        <v>10</v>
      </c>
      <c r="F298" s="65" t="s">
        <v>11</v>
      </c>
      <c r="G298" s="60"/>
      <c r="H298" s="60"/>
      <c r="I298" s="40"/>
      <c r="J298" s="68"/>
      <c r="K298" s="68"/>
      <c r="L298" s="63"/>
      <c r="M298" s="65" t="s">
        <v>9</v>
      </c>
      <c r="N298" s="65" t="s">
        <v>10</v>
      </c>
      <c r="O298" s="65" t="s">
        <v>11</v>
      </c>
      <c r="P298" s="60"/>
      <c r="Q298" s="60"/>
      <c r="R298" s="47"/>
    </row>
    <row r="299" spans="1:18" s="6" customFormat="1" ht="18.75">
      <c r="A299" s="69"/>
      <c r="B299" s="69"/>
      <c r="C299" s="64"/>
      <c r="D299" s="66"/>
      <c r="E299" s="66"/>
      <c r="F299" s="66"/>
      <c r="G299" s="61"/>
      <c r="H299" s="61"/>
      <c r="I299" s="41"/>
      <c r="J299" s="69"/>
      <c r="K299" s="69"/>
      <c r="L299" s="64"/>
      <c r="M299" s="66"/>
      <c r="N299" s="66"/>
      <c r="O299" s="66"/>
      <c r="P299" s="61"/>
      <c r="Q299" s="61"/>
      <c r="R299" s="47"/>
    </row>
    <row r="300" spans="1:18" ht="18.75">
      <c r="A300" s="54" t="s">
        <v>12</v>
      </c>
      <c r="B300" s="14" t="s">
        <v>54</v>
      </c>
      <c r="C300" s="8">
        <v>85</v>
      </c>
      <c r="D300" s="34">
        <v>7.52</v>
      </c>
      <c r="E300" s="34">
        <v>13.46</v>
      </c>
      <c r="F300" s="34">
        <v>1.57</v>
      </c>
      <c r="G300" s="34">
        <v>157</v>
      </c>
      <c r="H300" s="34">
        <v>0.15</v>
      </c>
      <c r="I300" s="42"/>
      <c r="J300" s="54" t="s">
        <v>12</v>
      </c>
      <c r="K300" s="14" t="s">
        <v>54</v>
      </c>
      <c r="L300" s="8">
        <v>105</v>
      </c>
      <c r="M300" s="34">
        <v>9.28</v>
      </c>
      <c r="N300" s="34">
        <v>18.03</v>
      </c>
      <c r="O300" s="34">
        <v>1.86</v>
      </c>
      <c r="P300" s="34">
        <v>193</v>
      </c>
      <c r="Q300" s="34">
        <v>0.18</v>
      </c>
      <c r="R300" s="48"/>
    </row>
    <row r="301" spans="1:18" ht="18.75">
      <c r="A301" s="55"/>
      <c r="B301" s="14" t="s">
        <v>60</v>
      </c>
      <c r="C301" s="8">
        <v>150</v>
      </c>
      <c r="D301" s="34">
        <v>3.2</v>
      </c>
      <c r="E301" s="34">
        <v>2.8</v>
      </c>
      <c r="F301" s="34">
        <v>12.9</v>
      </c>
      <c r="G301" s="34">
        <v>88.3</v>
      </c>
      <c r="H301" s="34">
        <v>1.2</v>
      </c>
      <c r="I301" s="43"/>
      <c r="J301" s="55"/>
      <c r="K301" s="14" t="s">
        <v>60</v>
      </c>
      <c r="L301" s="8">
        <v>180</v>
      </c>
      <c r="M301" s="34">
        <v>3.8</v>
      </c>
      <c r="N301" s="34">
        <v>3.3</v>
      </c>
      <c r="O301" s="34">
        <v>15.5</v>
      </c>
      <c r="P301" s="34">
        <v>106</v>
      </c>
      <c r="Q301" s="34">
        <v>1.44</v>
      </c>
      <c r="R301" s="48"/>
    </row>
    <row r="302" spans="1:18" ht="18.75">
      <c r="A302" s="55"/>
      <c r="B302" s="14" t="s">
        <v>14</v>
      </c>
      <c r="C302" s="8">
        <v>40</v>
      </c>
      <c r="D302" s="34">
        <v>2.68</v>
      </c>
      <c r="E302" s="34">
        <v>0.4</v>
      </c>
      <c r="F302" s="34">
        <v>20</v>
      </c>
      <c r="G302" s="34">
        <v>96</v>
      </c>
      <c r="H302" s="34" t="s">
        <v>15</v>
      </c>
      <c r="I302" s="43"/>
      <c r="J302" s="55"/>
      <c r="K302" s="14" t="s">
        <v>14</v>
      </c>
      <c r="L302" s="8">
        <v>40</v>
      </c>
      <c r="M302" s="34">
        <v>2.68</v>
      </c>
      <c r="N302" s="34">
        <v>0.4</v>
      </c>
      <c r="O302" s="34">
        <v>20</v>
      </c>
      <c r="P302" s="34">
        <v>96</v>
      </c>
      <c r="Q302" s="34" t="s">
        <v>15</v>
      </c>
      <c r="R302" s="48"/>
    </row>
    <row r="303" spans="1:18" ht="18.75">
      <c r="A303" s="55"/>
      <c r="B303" s="14" t="s">
        <v>49</v>
      </c>
      <c r="C303" s="8">
        <v>5</v>
      </c>
      <c r="D303" s="34">
        <v>0.02</v>
      </c>
      <c r="E303" s="34">
        <v>3.6</v>
      </c>
      <c r="F303" s="34">
        <v>0.04</v>
      </c>
      <c r="G303" s="34">
        <v>33</v>
      </c>
      <c r="H303" s="34" t="s">
        <v>15</v>
      </c>
      <c r="I303" s="43"/>
      <c r="J303" s="55"/>
      <c r="K303" s="14" t="s">
        <v>49</v>
      </c>
      <c r="L303" s="8">
        <v>10</v>
      </c>
      <c r="M303" s="34">
        <v>0.08</v>
      </c>
      <c r="N303" s="34">
        <v>7.24</v>
      </c>
      <c r="O303" s="34">
        <v>0.13</v>
      </c>
      <c r="P303" s="34">
        <v>86</v>
      </c>
      <c r="Q303" s="34" t="s">
        <v>15</v>
      </c>
      <c r="R303" s="48"/>
    </row>
    <row r="304" spans="1:18" ht="18.75">
      <c r="A304" s="56"/>
      <c r="B304" s="9" t="s">
        <v>17</v>
      </c>
      <c r="C304" s="13">
        <f aca="true" t="shared" si="104" ref="C304:H304">SUM(C300:C303)</f>
        <v>280</v>
      </c>
      <c r="D304" s="35">
        <f t="shared" si="104"/>
        <v>13.419999999999998</v>
      </c>
      <c r="E304" s="35">
        <f t="shared" si="104"/>
        <v>20.26</v>
      </c>
      <c r="F304" s="35">
        <f t="shared" si="104"/>
        <v>34.51</v>
      </c>
      <c r="G304" s="35">
        <f t="shared" si="104"/>
        <v>374.3</v>
      </c>
      <c r="H304" s="35">
        <f t="shared" si="104"/>
        <v>1.3499999999999999</v>
      </c>
      <c r="I304" s="44"/>
      <c r="J304" s="56"/>
      <c r="K304" s="9" t="s">
        <v>17</v>
      </c>
      <c r="L304" s="13">
        <f aca="true" t="shared" si="105" ref="L304:Q304">SUM(L300:L303)</f>
        <v>335</v>
      </c>
      <c r="M304" s="35">
        <f t="shared" si="105"/>
        <v>15.839999999999998</v>
      </c>
      <c r="N304" s="35">
        <f t="shared" si="105"/>
        <v>28.97</v>
      </c>
      <c r="O304" s="35">
        <f t="shared" si="105"/>
        <v>37.49</v>
      </c>
      <c r="P304" s="35">
        <f t="shared" si="105"/>
        <v>481</v>
      </c>
      <c r="Q304" s="35">
        <f t="shared" si="105"/>
        <v>1.6199999999999999</v>
      </c>
      <c r="R304" s="48"/>
    </row>
    <row r="305" spans="1:18" ht="93.75">
      <c r="A305" s="54" t="s">
        <v>18</v>
      </c>
      <c r="B305" s="7" t="s">
        <v>19</v>
      </c>
      <c r="C305" s="8">
        <v>100</v>
      </c>
      <c r="D305" s="34">
        <v>0.5</v>
      </c>
      <c r="E305" s="34" t="s">
        <v>15</v>
      </c>
      <c r="F305" s="34">
        <v>10.1</v>
      </c>
      <c r="G305" s="34">
        <v>42.4</v>
      </c>
      <c r="H305" s="34">
        <v>2</v>
      </c>
      <c r="I305" s="42"/>
      <c r="J305" s="54" t="s">
        <v>18</v>
      </c>
      <c r="K305" s="7" t="s">
        <v>19</v>
      </c>
      <c r="L305" s="8">
        <v>180</v>
      </c>
      <c r="M305" s="34">
        <v>0.9</v>
      </c>
      <c r="N305" s="34" t="s">
        <v>15</v>
      </c>
      <c r="O305" s="34">
        <v>18.18</v>
      </c>
      <c r="P305" s="34">
        <v>76.8</v>
      </c>
      <c r="Q305" s="34">
        <v>3.6</v>
      </c>
      <c r="R305" s="48"/>
    </row>
    <row r="306" spans="1:18" ht="18.75">
      <c r="A306" s="56"/>
      <c r="B306" s="9" t="s">
        <v>17</v>
      </c>
      <c r="C306" s="10">
        <f aca="true" t="shared" si="106" ref="C306:H306">SUM(C305:C305)</f>
        <v>100</v>
      </c>
      <c r="D306" s="35">
        <f t="shared" si="106"/>
        <v>0.5</v>
      </c>
      <c r="E306" s="35">
        <f t="shared" si="106"/>
        <v>0</v>
      </c>
      <c r="F306" s="35">
        <f t="shared" si="106"/>
        <v>10.1</v>
      </c>
      <c r="G306" s="35">
        <f t="shared" si="106"/>
        <v>42.4</v>
      </c>
      <c r="H306" s="35">
        <f t="shared" si="106"/>
        <v>2</v>
      </c>
      <c r="I306" s="44"/>
      <c r="J306" s="56"/>
      <c r="K306" s="9" t="s">
        <v>17</v>
      </c>
      <c r="L306" s="10">
        <f aca="true" t="shared" si="107" ref="L306:Q306">SUM(L305:L305)</f>
        <v>180</v>
      </c>
      <c r="M306" s="35">
        <f t="shared" si="107"/>
        <v>0.9</v>
      </c>
      <c r="N306" s="35">
        <f t="shared" si="107"/>
        <v>0</v>
      </c>
      <c r="O306" s="35">
        <f t="shared" si="107"/>
        <v>18.18</v>
      </c>
      <c r="P306" s="35">
        <f t="shared" si="107"/>
        <v>76.8</v>
      </c>
      <c r="Q306" s="35">
        <f t="shared" si="107"/>
        <v>3.6</v>
      </c>
      <c r="R306" s="48"/>
    </row>
    <row r="307" spans="1:18" ht="37.5">
      <c r="A307" s="54" t="s">
        <v>20</v>
      </c>
      <c r="B307" s="14" t="s">
        <v>110</v>
      </c>
      <c r="C307" s="8">
        <v>30</v>
      </c>
      <c r="D307" s="34">
        <v>0.4</v>
      </c>
      <c r="E307" s="34">
        <v>1.9</v>
      </c>
      <c r="F307" s="34">
        <v>2.5</v>
      </c>
      <c r="G307" s="34">
        <v>28.2</v>
      </c>
      <c r="H307" s="34">
        <v>2.9</v>
      </c>
      <c r="I307" s="42"/>
      <c r="J307" s="54" t="s">
        <v>20</v>
      </c>
      <c r="K307" s="14" t="s">
        <v>110</v>
      </c>
      <c r="L307" s="8">
        <v>50</v>
      </c>
      <c r="M307" s="34">
        <v>0.6</v>
      </c>
      <c r="N307" s="34">
        <v>3</v>
      </c>
      <c r="O307" s="34">
        <v>4.2</v>
      </c>
      <c r="P307" s="34">
        <v>47</v>
      </c>
      <c r="Q307" s="34">
        <v>3.3</v>
      </c>
      <c r="R307" s="48"/>
    </row>
    <row r="308" spans="1:18" ht="56.25">
      <c r="A308" s="55"/>
      <c r="B308" s="14" t="s">
        <v>111</v>
      </c>
      <c r="C308" s="8">
        <v>150</v>
      </c>
      <c r="D308" s="34">
        <v>3.2</v>
      </c>
      <c r="E308" s="34">
        <v>2.9</v>
      </c>
      <c r="F308" s="34">
        <v>9.9</v>
      </c>
      <c r="G308" s="34">
        <v>77.9</v>
      </c>
      <c r="H308" s="34">
        <v>6.6</v>
      </c>
      <c r="I308" s="43"/>
      <c r="J308" s="55"/>
      <c r="K308" s="14" t="s">
        <v>111</v>
      </c>
      <c r="L308" s="8">
        <v>200</v>
      </c>
      <c r="M308" s="34">
        <v>4.2</v>
      </c>
      <c r="N308" s="34">
        <v>3.8</v>
      </c>
      <c r="O308" s="34">
        <v>13.3</v>
      </c>
      <c r="P308" s="34">
        <v>103.8</v>
      </c>
      <c r="Q308" s="34">
        <v>8.8</v>
      </c>
      <c r="R308" s="48"/>
    </row>
    <row r="309" spans="1:18" ht="18.75">
      <c r="A309" s="55"/>
      <c r="B309" s="14" t="s">
        <v>112</v>
      </c>
      <c r="C309" s="8">
        <v>50</v>
      </c>
      <c r="D309" s="34">
        <v>6.4</v>
      </c>
      <c r="E309" s="34">
        <v>2.1</v>
      </c>
      <c r="F309" s="34">
        <v>4.4</v>
      </c>
      <c r="G309" s="34">
        <v>61.6</v>
      </c>
      <c r="H309" s="34">
        <v>0.1</v>
      </c>
      <c r="I309" s="43"/>
      <c r="J309" s="55"/>
      <c r="K309" s="14" t="s">
        <v>112</v>
      </c>
      <c r="L309" s="8">
        <v>70</v>
      </c>
      <c r="M309" s="34">
        <v>8.9</v>
      </c>
      <c r="N309" s="34">
        <v>2.9</v>
      </c>
      <c r="O309" s="34">
        <v>6.2</v>
      </c>
      <c r="P309" s="34">
        <v>86.3</v>
      </c>
      <c r="Q309" s="34">
        <v>0.2</v>
      </c>
      <c r="R309" s="48"/>
    </row>
    <row r="310" spans="1:18" ht="18.75">
      <c r="A310" s="55"/>
      <c r="B310" s="14" t="s">
        <v>113</v>
      </c>
      <c r="C310" s="8">
        <v>120</v>
      </c>
      <c r="D310" s="34">
        <v>2.5</v>
      </c>
      <c r="E310" s="34">
        <v>3.8</v>
      </c>
      <c r="F310" s="34">
        <v>14.6</v>
      </c>
      <c r="G310" s="34">
        <v>98</v>
      </c>
      <c r="H310" s="34">
        <v>12.9</v>
      </c>
      <c r="I310" s="43"/>
      <c r="J310" s="55"/>
      <c r="K310" s="14" t="s">
        <v>113</v>
      </c>
      <c r="L310" s="8">
        <v>150</v>
      </c>
      <c r="M310" s="34">
        <v>3.1</v>
      </c>
      <c r="N310" s="34">
        <v>4.8</v>
      </c>
      <c r="O310" s="34">
        <v>20.4</v>
      </c>
      <c r="P310" s="34">
        <v>137.25</v>
      </c>
      <c r="Q310" s="34">
        <v>18</v>
      </c>
      <c r="R310" s="48"/>
    </row>
    <row r="311" spans="1:18" ht="37.5">
      <c r="A311" s="55"/>
      <c r="B311" s="14" t="s">
        <v>114</v>
      </c>
      <c r="C311" s="8">
        <v>150</v>
      </c>
      <c r="D311" s="34">
        <v>0.3</v>
      </c>
      <c r="E311" s="34">
        <v>0</v>
      </c>
      <c r="F311" s="34">
        <v>20.8</v>
      </c>
      <c r="G311" s="34">
        <v>85.8</v>
      </c>
      <c r="H311" s="34">
        <v>0.3</v>
      </c>
      <c r="I311" s="43"/>
      <c r="J311" s="55"/>
      <c r="K311" s="14" t="s">
        <v>114</v>
      </c>
      <c r="L311" s="8">
        <v>180</v>
      </c>
      <c r="M311" s="34">
        <v>0.4</v>
      </c>
      <c r="N311" s="34">
        <v>0</v>
      </c>
      <c r="O311" s="34">
        <v>25</v>
      </c>
      <c r="P311" s="34">
        <v>103</v>
      </c>
      <c r="Q311" s="34">
        <v>0.36</v>
      </c>
      <c r="R311" s="48"/>
    </row>
    <row r="312" spans="1:18" ht="18.75">
      <c r="A312" s="55"/>
      <c r="B312" s="14" t="s">
        <v>23</v>
      </c>
      <c r="C312" s="8">
        <v>15</v>
      </c>
      <c r="D312" s="34">
        <v>0.99</v>
      </c>
      <c r="E312" s="34">
        <v>0.18</v>
      </c>
      <c r="F312" s="34">
        <v>5.1</v>
      </c>
      <c r="G312" s="34">
        <v>25.6</v>
      </c>
      <c r="H312" s="34" t="s">
        <v>15</v>
      </c>
      <c r="I312" s="43"/>
      <c r="J312" s="55"/>
      <c r="K312" s="14" t="s">
        <v>23</v>
      </c>
      <c r="L312" s="8">
        <v>20</v>
      </c>
      <c r="M312" s="34">
        <v>1.32</v>
      </c>
      <c r="N312" s="34">
        <v>0.24</v>
      </c>
      <c r="O312" s="34">
        <v>5.1</v>
      </c>
      <c r="P312" s="34">
        <v>34.1</v>
      </c>
      <c r="Q312" s="34" t="s">
        <v>15</v>
      </c>
      <c r="R312" s="48"/>
    </row>
    <row r="313" spans="1:18" ht="18.75">
      <c r="A313" s="55"/>
      <c r="B313" s="14" t="s">
        <v>14</v>
      </c>
      <c r="C313" s="8">
        <v>15</v>
      </c>
      <c r="D313" s="34">
        <v>1.2</v>
      </c>
      <c r="E313" s="34">
        <v>0.15</v>
      </c>
      <c r="F313" s="34">
        <v>7.5</v>
      </c>
      <c r="G313" s="34">
        <v>39</v>
      </c>
      <c r="H313" s="34" t="s">
        <v>15</v>
      </c>
      <c r="I313" s="43"/>
      <c r="J313" s="55"/>
      <c r="K313" s="14" t="s">
        <v>14</v>
      </c>
      <c r="L313" s="8">
        <v>20</v>
      </c>
      <c r="M313" s="34">
        <v>1.6</v>
      </c>
      <c r="N313" s="34">
        <v>0.2</v>
      </c>
      <c r="O313" s="34">
        <v>10</v>
      </c>
      <c r="P313" s="34">
        <v>48</v>
      </c>
      <c r="Q313" s="34" t="s">
        <v>15</v>
      </c>
      <c r="R313" s="48"/>
    </row>
    <row r="314" spans="1:18" ht="18.75">
      <c r="A314" s="56"/>
      <c r="B314" s="9" t="s">
        <v>17</v>
      </c>
      <c r="C314" s="10">
        <f aca="true" t="shared" si="108" ref="C314:H314">SUM(C307:C313)</f>
        <v>530</v>
      </c>
      <c r="D314" s="35">
        <f t="shared" si="108"/>
        <v>14.99</v>
      </c>
      <c r="E314" s="35">
        <f t="shared" si="108"/>
        <v>11.03</v>
      </c>
      <c r="F314" s="35">
        <f t="shared" si="108"/>
        <v>64.80000000000001</v>
      </c>
      <c r="G314" s="35">
        <f>SUM(G307:G313)</f>
        <v>416.1000000000001</v>
      </c>
      <c r="H314" s="35">
        <f t="shared" si="108"/>
        <v>22.8</v>
      </c>
      <c r="I314" s="44"/>
      <c r="J314" s="56"/>
      <c r="K314" s="9" t="s">
        <v>17</v>
      </c>
      <c r="L314" s="10">
        <f aca="true" t="shared" si="109" ref="L314:Q314">SUM(L307:L313)</f>
        <v>690</v>
      </c>
      <c r="M314" s="35">
        <f t="shared" si="109"/>
        <v>20.12</v>
      </c>
      <c r="N314" s="35">
        <f t="shared" si="109"/>
        <v>14.94</v>
      </c>
      <c r="O314" s="35">
        <f t="shared" si="109"/>
        <v>84.19999999999999</v>
      </c>
      <c r="P314" s="35">
        <f t="shared" si="109"/>
        <v>559.45</v>
      </c>
      <c r="Q314" s="35">
        <f t="shared" si="109"/>
        <v>30.66</v>
      </c>
      <c r="R314" s="48"/>
    </row>
    <row r="315" spans="1:18" ht="37.5">
      <c r="A315" s="54" t="s">
        <v>24</v>
      </c>
      <c r="B315" s="14" t="s">
        <v>115</v>
      </c>
      <c r="C315" s="8">
        <v>150</v>
      </c>
      <c r="D315" s="34">
        <v>4.2</v>
      </c>
      <c r="E315" s="34">
        <v>4.8</v>
      </c>
      <c r="F315" s="34">
        <v>6</v>
      </c>
      <c r="G315" s="34">
        <v>84.2</v>
      </c>
      <c r="H315" s="34">
        <v>1.2</v>
      </c>
      <c r="I315" s="42"/>
      <c r="J315" s="54" t="s">
        <v>24</v>
      </c>
      <c r="K315" s="14" t="s">
        <v>115</v>
      </c>
      <c r="L315" s="8">
        <v>180</v>
      </c>
      <c r="M315" s="34">
        <v>5</v>
      </c>
      <c r="N315" s="34">
        <v>5.7</v>
      </c>
      <c r="O315" s="34">
        <v>7.2</v>
      </c>
      <c r="P315" s="34">
        <v>101</v>
      </c>
      <c r="Q315" s="34">
        <v>1.2</v>
      </c>
      <c r="R315" s="48"/>
    </row>
    <row r="316" spans="1:18" ht="18.75">
      <c r="A316" s="55"/>
      <c r="B316" s="7" t="s">
        <v>137</v>
      </c>
      <c r="C316" s="8">
        <v>30</v>
      </c>
      <c r="D316" s="34">
        <v>2</v>
      </c>
      <c r="E316" s="34">
        <v>4.2</v>
      </c>
      <c r="F316" s="34">
        <v>21</v>
      </c>
      <c r="G316" s="34">
        <v>131</v>
      </c>
      <c r="H316" s="34" t="s">
        <v>15</v>
      </c>
      <c r="I316" s="43"/>
      <c r="J316" s="55"/>
      <c r="K316" s="7" t="s">
        <v>206</v>
      </c>
      <c r="L316" s="8">
        <v>30</v>
      </c>
      <c r="M316" s="34">
        <v>2</v>
      </c>
      <c r="N316" s="34">
        <v>4.2</v>
      </c>
      <c r="O316" s="34">
        <v>21</v>
      </c>
      <c r="P316" s="34">
        <v>131</v>
      </c>
      <c r="Q316" s="34" t="s">
        <v>15</v>
      </c>
      <c r="R316" s="48"/>
    </row>
    <row r="317" spans="1:18" ht="18.75">
      <c r="A317" s="56"/>
      <c r="B317" s="9" t="s">
        <v>17</v>
      </c>
      <c r="C317" s="10">
        <f aca="true" t="shared" si="110" ref="C317:H317">SUM(C315:C316)</f>
        <v>180</v>
      </c>
      <c r="D317" s="35">
        <f t="shared" si="110"/>
        <v>6.2</v>
      </c>
      <c r="E317" s="35">
        <f t="shared" si="110"/>
        <v>9</v>
      </c>
      <c r="F317" s="35">
        <f t="shared" si="110"/>
        <v>27</v>
      </c>
      <c r="G317" s="35">
        <f t="shared" si="110"/>
        <v>215.2</v>
      </c>
      <c r="H317" s="35">
        <f t="shared" si="110"/>
        <v>1.2</v>
      </c>
      <c r="I317" s="44"/>
      <c r="J317" s="56"/>
      <c r="K317" s="9" t="s">
        <v>17</v>
      </c>
      <c r="L317" s="10">
        <f aca="true" t="shared" si="111" ref="L317:Q317">SUM(L315:L316)</f>
        <v>210</v>
      </c>
      <c r="M317" s="35">
        <f t="shared" si="111"/>
        <v>7</v>
      </c>
      <c r="N317" s="35">
        <f t="shared" si="111"/>
        <v>9.9</v>
      </c>
      <c r="O317" s="35">
        <f t="shared" si="111"/>
        <v>28.2</v>
      </c>
      <c r="P317" s="35">
        <f t="shared" si="111"/>
        <v>232</v>
      </c>
      <c r="Q317" s="35">
        <f t="shared" si="111"/>
        <v>1.2</v>
      </c>
      <c r="R317" s="48"/>
    </row>
    <row r="318" spans="1:18" ht="37.5">
      <c r="A318" s="54" t="s">
        <v>26</v>
      </c>
      <c r="B318" s="14" t="s">
        <v>210</v>
      </c>
      <c r="C318" s="8">
        <v>145</v>
      </c>
      <c r="D318" s="34">
        <v>10.57</v>
      </c>
      <c r="E318" s="34">
        <v>8.9</v>
      </c>
      <c r="F318" s="34">
        <v>61.2</v>
      </c>
      <c r="G318" s="34">
        <v>364</v>
      </c>
      <c r="H318" s="34">
        <v>0.61</v>
      </c>
      <c r="I318" s="42"/>
      <c r="J318" s="54" t="s">
        <v>26</v>
      </c>
      <c r="K318" s="14" t="s">
        <v>211</v>
      </c>
      <c r="L318" s="8">
        <v>165</v>
      </c>
      <c r="M318" s="34">
        <v>12.2</v>
      </c>
      <c r="N318" s="34">
        <v>10.29</v>
      </c>
      <c r="O318" s="34">
        <v>70.7</v>
      </c>
      <c r="P318" s="34">
        <v>421</v>
      </c>
      <c r="Q318" s="34">
        <v>0.71</v>
      </c>
      <c r="R318" s="48"/>
    </row>
    <row r="319" spans="1:18" ht="18.75">
      <c r="A319" s="55"/>
      <c r="B319" s="14" t="s">
        <v>116</v>
      </c>
      <c r="C319" s="8">
        <v>150</v>
      </c>
      <c r="D319" s="34">
        <v>2.65</v>
      </c>
      <c r="E319" s="34">
        <v>2.33</v>
      </c>
      <c r="F319" s="34">
        <v>11.31</v>
      </c>
      <c r="G319" s="34">
        <v>77</v>
      </c>
      <c r="H319" s="34">
        <v>1.19</v>
      </c>
      <c r="I319" s="43"/>
      <c r="J319" s="55"/>
      <c r="K319" s="14" t="s">
        <v>116</v>
      </c>
      <c r="L319" s="8">
        <v>180</v>
      </c>
      <c r="M319" s="34">
        <v>2.67</v>
      </c>
      <c r="N319" s="34">
        <v>2.34</v>
      </c>
      <c r="O319" s="34">
        <v>14.31</v>
      </c>
      <c r="P319" s="34">
        <v>89</v>
      </c>
      <c r="Q319" s="34">
        <v>1.2</v>
      </c>
      <c r="R319" s="48"/>
    </row>
    <row r="320" spans="1:18" ht="18.75">
      <c r="A320" s="56"/>
      <c r="B320" s="11" t="s">
        <v>17</v>
      </c>
      <c r="C320" s="10">
        <f aca="true" t="shared" si="112" ref="C320:H320">SUM(C318:C319)</f>
        <v>295</v>
      </c>
      <c r="D320" s="35">
        <f t="shared" si="112"/>
        <v>13.22</v>
      </c>
      <c r="E320" s="35">
        <f t="shared" si="112"/>
        <v>11.23</v>
      </c>
      <c r="F320" s="35">
        <f t="shared" si="112"/>
        <v>72.51</v>
      </c>
      <c r="G320" s="35">
        <f t="shared" si="112"/>
        <v>441</v>
      </c>
      <c r="H320" s="35">
        <f t="shared" si="112"/>
        <v>1.7999999999999998</v>
      </c>
      <c r="I320" s="44"/>
      <c r="J320" s="56"/>
      <c r="K320" s="11" t="s">
        <v>17</v>
      </c>
      <c r="L320" s="10">
        <f aca="true" t="shared" si="113" ref="L320:Q320">SUM(L318:L319)</f>
        <v>345</v>
      </c>
      <c r="M320" s="35">
        <f t="shared" si="113"/>
        <v>14.87</v>
      </c>
      <c r="N320" s="35">
        <f t="shared" si="113"/>
        <v>12.629999999999999</v>
      </c>
      <c r="O320" s="35">
        <f t="shared" si="113"/>
        <v>85.01</v>
      </c>
      <c r="P320" s="35">
        <f t="shared" si="113"/>
        <v>510</v>
      </c>
      <c r="Q320" s="35">
        <f t="shared" si="113"/>
        <v>1.91</v>
      </c>
      <c r="R320" s="48"/>
    </row>
    <row r="321" spans="1:18" ht="18.75" customHeight="1">
      <c r="A321" s="57" t="s">
        <v>109</v>
      </c>
      <c r="B321" s="58"/>
      <c r="C321" s="10">
        <f aca="true" t="shared" si="114" ref="C321:H321">C320+C317+C314+C306+C304</f>
        <v>1385</v>
      </c>
      <c r="D321" s="35">
        <f t="shared" si="114"/>
        <v>48.33</v>
      </c>
      <c r="E321" s="35">
        <f t="shared" si="114"/>
        <v>51.519999999999996</v>
      </c>
      <c r="F321" s="35">
        <f t="shared" si="114"/>
        <v>208.92</v>
      </c>
      <c r="G321" s="35">
        <f t="shared" si="114"/>
        <v>1489.0000000000002</v>
      </c>
      <c r="H321" s="35">
        <f t="shared" si="114"/>
        <v>29.150000000000002</v>
      </c>
      <c r="I321" s="45"/>
      <c r="J321" s="57" t="s">
        <v>109</v>
      </c>
      <c r="K321" s="58"/>
      <c r="L321" s="10">
        <f aca="true" t="shared" si="115" ref="L321:Q321">L320+L317+L314+L306+L304</f>
        <v>1760</v>
      </c>
      <c r="M321" s="35">
        <f t="shared" si="115"/>
        <v>58.72999999999999</v>
      </c>
      <c r="N321" s="35">
        <f t="shared" si="115"/>
        <v>66.44</v>
      </c>
      <c r="O321" s="35">
        <f t="shared" si="115"/>
        <v>253.08</v>
      </c>
      <c r="P321" s="35">
        <f t="shared" si="115"/>
        <v>1859.25</v>
      </c>
      <c r="Q321" s="35">
        <f t="shared" si="115"/>
        <v>38.99</v>
      </c>
      <c r="R321" s="48"/>
    </row>
    <row r="322" spans="1:18" ht="18.75">
      <c r="A322" s="12"/>
      <c r="B322" s="12"/>
      <c r="C322" s="12"/>
      <c r="D322" s="52"/>
      <c r="E322" s="52"/>
      <c r="F322" s="52"/>
      <c r="G322" s="52"/>
      <c r="H322" s="52"/>
      <c r="I322" s="12"/>
      <c r="J322" s="12"/>
      <c r="K322" s="12"/>
      <c r="L322" s="12"/>
      <c r="M322" s="52"/>
      <c r="N322" s="52"/>
      <c r="O322" s="52"/>
      <c r="P322" s="52"/>
      <c r="Q322" s="52"/>
      <c r="R322" s="12"/>
    </row>
    <row r="323" spans="1:12" ht="18.75">
      <c r="A323" s="1" t="s">
        <v>117</v>
      </c>
      <c r="B323" s="1" t="s">
        <v>118</v>
      </c>
      <c r="C323" s="2" t="s">
        <v>102</v>
      </c>
      <c r="J323" s="1" t="s">
        <v>117</v>
      </c>
      <c r="K323" s="1" t="s">
        <v>118</v>
      </c>
      <c r="L323" s="2" t="s">
        <v>171</v>
      </c>
    </row>
    <row r="324" spans="1:18" ht="18.75" customHeight="1">
      <c r="A324" s="76" t="s">
        <v>98</v>
      </c>
      <c r="B324" s="76"/>
      <c r="C324" s="76"/>
      <c r="D324" s="76"/>
      <c r="H324" s="51" t="s">
        <v>2</v>
      </c>
      <c r="I324" s="3"/>
      <c r="J324" s="76" t="s">
        <v>98</v>
      </c>
      <c r="K324" s="76"/>
      <c r="L324" s="76"/>
      <c r="M324" s="76"/>
      <c r="Q324" s="51" t="s">
        <v>2</v>
      </c>
      <c r="R324" s="3"/>
    </row>
    <row r="325" spans="1:18" ht="18.75">
      <c r="A325" s="4"/>
      <c r="C325" s="5"/>
      <c r="H325" s="51" t="s">
        <v>31</v>
      </c>
      <c r="I325" s="3"/>
      <c r="J325" s="4"/>
      <c r="L325" s="5"/>
      <c r="Q325" s="51" t="s">
        <v>31</v>
      </c>
      <c r="R325" s="3"/>
    </row>
    <row r="326" spans="1:10" ht="18.75">
      <c r="A326" s="4"/>
      <c r="J326" s="4"/>
    </row>
    <row r="327" spans="1:18" s="6" customFormat="1" ht="18.75" customHeight="1">
      <c r="A327" s="67" t="s">
        <v>3</v>
      </c>
      <c r="B327" s="67" t="s">
        <v>84</v>
      </c>
      <c r="C327" s="62" t="s">
        <v>4</v>
      </c>
      <c r="D327" s="70" t="s">
        <v>6</v>
      </c>
      <c r="E327" s="71"/>
      <c r="F327" s="72"/>
      <c r="G327" s="59" t="s">
        <v>7</v>
      </c>
      <c r="H327" s="59" t="s">
        <v>8</v>
      </c>
      <c r="I327" s="39"/>
      <c r="J327" s="67" t="s">
        <v>3</v>
      </c>
      <c r="K327" s="67" t="s">
        <v>84</v>
      </c>
      <c r="L327" s="62" t="s">
        <v>4</v>
      </c>
      <c r="M327" s="70" t="s">
        <v>6</v>
      </c>
      <c r="N327" s="71"/>
      <c r="O327" s="72"/>
      <c r="P327" s="59" t="s">
        <v>7</v>
      </c>
      <c r="Q327" s="59" t="s">
        <v>8</v>
      </c>
      <c r="R327" s="47"/>
    </row>
    <row r="328" spans="1:18" s="6" customFormat="1" ht="18.75">
      <c r="A328" s="68"/>
      <c r="B328" s="68"/>
      <c r="C328" s="63" t="s">
        <v>5</v>
      </c>
      <c r="D328" s="73"/>
      <c r="E328" s="74"/>
      <c r="F328" s="75"/>
      <c r="G328" s="60"/>
      <c r="H328" s="60"/>
      <c r="I328" s="40"/>
      <c r="J328" s="68"/>
      <c r="K328" s="68"/>
      <c r="L328" s="63" t="s">
        <v>5</v>
      </c>
      <c r="M328" s="73"/>
      <c r="N328" s="74"/>
      <c r="O328" s="75"/>
      <c r="P328" s="60"/>
      <c r="Q328" s="60"/>
      <c r="R328" s="47"/>
    </row>
    <row r="329" spans="1:18" s="6" customFormat="1" ht="18.75">
      <c r="A329" s="68"/>
      <c r="B329" s="68"/>
      <c r="C329" s="63"/>
      <c r="D329" s="65" t="s">
        <v>9</v>
      </c>
      <c r="E329" s="65" t="s">
        <v>10</v>
      </c>
      <c r="F329" s="65" t="s">
        <v>11</v>
      </c>
      <c r="G329" s="60"/>
      <c r="H329" s="60"/>
      <c r="I329" s="40"/>
      <c r="J329" s="68"/>
      <c r="K329" s="68"/>
      <c r="L329" s="63"/>
      <c r="M329" s="65" t="s">
        <v>9</v>
      </c>
      <c r="N329" s="65" t="s">
        <v>10</v>
      </c>
      <c r="O329" s="65" t="s">
        <v>11</v>
      </c>
      <c r="P329" s="60"/>
      <c r="Q329" s="60"/>
      <c r="R329" s="47"/>
    </row>
    <row r="330" spans="1:18" s="6" customFormat="1" ht="18.75">
      <c r="A330" s="69"/>
      <c r="B330" s="69"/>
      <c r="C330" s="64"/>
      <c r="D330" s="66"/>
      <c r="E330" s="66"/>
      <c r="F330" s="66"/>
      <c r="G330" s="61"/>
      <c r="H330" s="61"/>
      <c r="I330" s="41"/>
      <c r="J330" s="69"/>
      <c r="K330" s="69"/>
      <c r="L330" s="64"/>
      <c r="M330" s="66"/>
      <c r="N330" s="66"/>
      <c r="O330" s="66"/>
      <c r="P330" s="61"/>
      <c r="Q330" s="61"/>
      <c r="R330" s="47"/>
    </row>
    <row r="331" spans="1:18" ht="56.25">
      <c r="A331" s="54" t="s">
        <v>12</v>
      </c>
      <c r="B331" s="14" t="s">
        <v>120</v>
      </c>
      <c r="C331" s="8">
        <v>150</v>
      </c>
      <c r="D331" s="34">
        <v>2.4</v>
      </c>
      <c r="E331" s="34">
        <v>2.9</v>
      </c>
      <c r="F331" s="34">
        <v>19.5</v>
      </c>
      <c r="G331" s="34">
        <v>114.8</v>
      </c>
      <c r="H331" s="34">
        <v>1.5</v>
      </c>
      <c r="I331" s="42"/>
      <c r="J331" s="54" t="s">
        <v>12</v>
      </c>
      <c r="K331" s="14" t="s">
        <v>120</v>
      </c>
      <c r="L331" s="8">
        <v>200</v>
      </c>
      <c r="M331" s="34">
        <v>3.2</v>
      </c>
      <c r="N331" s="34">
        <v>3.9</v>
      </c>
      <c r="O331" s="34">
        <v>26</v>
      </c>
      <c r="P331" s="34">
        <v>153</v>
      </c>
      <c r="Q331" s="34">
        <v>1.95</v>
      </c>
      <c r="R331" s="48"/>
    </row>
    <row r="332" spans="1:18" ht="37.5">
      <c r="A332" s="55"/>
      <c r="B332" s="14" t="s">
        <v>48</v>
      </c>
      <c r="C332" s="8">
        <v>150</v>
      </c>
      <c r="D332" s="34">
        <v>2.9</v>
      </c>
      <c r="E332" s="34">
        <v>2.4</v>
      </c>
      <c r="F332" s="34">
        <v>14.4</v>
      </c>
      <c r="G332" s="34">
        <v>91</v>
      </c>
      <c r="H332" s="34" t="s">
        <v>15</v>
      </c>
      <c r="I332" s="43"/>
      <c r="J332" s="55"/>
      <c r="K332" s="14" t="s">
        <v>48</v>
      </c>
      <c r="L332" s="8">
        <v>180</v>
      </c>
      <c r="M332" s="34">
        <v>2.9</v>
      </c>
      <c r="N332" s="34">
        <v>2.4</v>
      </c>
      <c r="O332" s="34">
        <v>14.4</v>
      </c>
      <c r="P332" s="34">
        <v>91</v>
      </c>
      <c r="Q332" s="34" t="s">
        <v>15</v>
      </c>
      <c r="R332" s="48"/>
    </row>
    <row r="333" spans="1:18" ht="18.75">
      <c r="A333" s="55"/>
      <c r="B333" s="14" t="s">
        <v>14</v>
      </c>
      <c r="C333" s="8">
        <v>40</v>
      </c>
      <c r="D333" s="34">
        <v>2.68</v>
      </c>
      <c r="E333" s="34">
        <v>0.4</v>
      </c>
      <c r="F333" s="34">
        <v>20</v>
      </c>
      <c r="G333" s="34">
        <v>96</v>
      </c>
      <c r="H333" s="34" t="s">
        <v>15</v>
      </c>
      <c r="I333" s="43"/>
      <c r="J333" s="55"/>
      <c r="K333" s="14" t="s">
        <v>14</v>
      </c>
      <c r="L333" s="8">
        <v>40</v>
      </c>
      <c r="M333" s="34">
        <v>2.68</v>
      </c>
      <c r="N333" s="34">
        <v>0.4</v>
      </c>
      <c r="O333" s="34">
        <v>20</v>
      </c>
      <c r="P333" s="34">
        <v>96</v>
      </c>
      <c r="Q333" s="34" t="s">
        <v>15</v>
      </c>
      <c r="R333" s="48"/>
    </row>
    <row r="334" spans="1:18" ht="18.75">
      <c r="A334" s="55"/>
      <c r="B334" s="14" t="s">
        <v>49</v>
      </c>
      <c r="C334" s="8">
        <v>5</v>
      </c>
      <c r="D334" s="34">
        <v>0.02</v>
      </c>
      <c r="E334" s="34">
        <v>3.6</v>
      </c>
      <c r="F334" s="34">
        <v>0.04</v>
      </c>
      <c r="G334" s="34">
        <v>33</v>
      </c>
      <c r="H334" s="34" t="s">
        <v>15</v>
      </c>
      <c r="I334" s="43"/>
      <c r="J334" s="55"/>
      <c r="K334" s="14" t="s">
        <v>49</v>
      </c>
      <c r="L334" s="8">
        <v>10</v>
      </c>
      <c r="M334" s="34">
        <v>0.08</v>
      </c>
      <c r="N334" s="34">
        <v>7.24</v>
      </c>
      <c r="O334" s="34">
        <v>0.13</v>
      </c>
      <c r="P334" s="34">
        <v>86</v>
      </c>
      <c r="Q334" s="34" t="s">
        <v>15</v>
      </c>
      <c r="R334" s="48"/>
    </row>
    <row r="335" spans="1:18" ht="18.75">
      <c r="A335" s="56"/>
      <c r="B335" s="9" t="s">
        <v>17</v>
      </c>
      <c r="C335" s="13">
        <f aca="true" t="shared" si="116" ref="C335:H335">SUM(C331:C334)</f>
        <v>345</v>
      </c>
      <c r="D335" s="35">
        <f t="shared" si="116"/>
        <v>8</v>
      </c>
      <c r="E335" s="35">
        <f t="shared" si="116"/>
        <v>9.3</v>
      </c>
      <c r="F335" s="35">
        <f t="shared" si="116"/>
        <v>53.94</v>
      </c>
      <c r="G335" s="35">
        <f t="shared" si="116"/>
        <v>334.8</v>
      </c>
      <c r="H335" s="35">
        <f t="shared" si="116"/>
        <v>1.5</v>
      </c>
      <c r="I335" s="37"/>
      <c r="J335" s="56"/>
      <c r="K335" s="9" t="s">
        <v>17</v>
      </c>
      <c r="L335" s="13">
        <f aca="true" t="shared" si="117" ref="L335:Q335">SUM(L331:L334)</f>
        <v>430</v>
      </c>
      <c r="M335" s="35">
        <f t="shared" si="117"/>
        <v>8.86</v>
      </c>
      <c r="N335" s="35">
        <f t="shared" si="117"/>
        <v>13.940000000000001</v>
      </c>
      <c r="O335" s="35">
        <f t="shared" si="117"/>
        <v>60.53</v>
      </c>
      <c r="P335" s="35">
        <f t="shared" si="117"/>
        <v>426</v>
      </c>
      <c r="Q335" s="35">
        <f t="shared" si="117"/>
        <v>1.95</v>
      </c>
      <c r="R335" s="12"/>
    </row>
    <row r="336" spans="1:18" ht="93.75">
      <c r="A336" s="54" t="s">
        <v>18</v>
      </c>
      <c r="B336" s="7" t="s">
        <v>19</v>
      </c>
      <c r="C336" s="8">
        <v>100</v>
      </c>
      <c r="D336" s="34">
        <v>0.5</v>
      </c>
      <c r="E336" s="34" t="s">
        <v>15</v>
      </c>
      <c r="F336" s="34">
        <v>10.1</v>
      </c>
      <c r="G336" s="34">
        <v>42.4</v>
      </c>
      <c r="H336" s="34">
        <v>2</v>
      </c>
      <c r="I336" s="42"/>
      <c r="J336" s="54" t="s">
        <v>18</v>
      </c>
      <c r="K336" s="7" t="s">
        <v>19</v>
      </c>
      <c r="L336" s="8">
        <v>100</v>
      </c>
      <c r="M336" s="34">
        <v>0.5</v>
      </c>
      <c r="N336" s="34" t="s">
        <v>15</v>
      </c>
      <c r="O336" s="34">
        <v>10.1</v>
      </c>
      <c r="P336" s="34">
        <v>42.4</v>
      </c>
      <c r="Q336" s="34">
        <v>2</v>
      </c>
      <c r="R336" s="48"/>
    </row>
    <row r="337" spans="1:18" ht="23.25" customHeight="1">
      <c r="A337" s="55"/>
      <c r="B337" s="7" t="s">
        <v>203</v>
      </c>
      <c r="C337" s="8">
        <v>100</v>
      </c>
      <c r="D337" s="34">
        <v>0.4</v>
      </c>
      <c r="E337" s="34">
        <v>0.4</v>
      </c>
      <c r="F337" s="34">
        <v>9.8</v>
      </c>
      <c r="G337" s="34">
        <v>44</v>
      </c>
      <c r="H337" s="34">
        <v>10</v>
      </c>
      <c r="I337" s="42"/>
      <c r="J337" s="55"/>
      <c r="K337" s="7" t="s">
        <v>203</v>
      </c>
      <c r="L337" s="8">
        <v>100</v>
      </c>
      <c r="M337" s="34">
        <v>0.4</v>
      </c>
      <c r="N337" s="34">
        <v>0.4</v>
      </c>
      <c r="O337" s="34">
        <v>9.8</v>
      </c>
      <c r="P337" s="34">
        <v>44</v>
      </c>
      <c r="Q337" s="34">
        <v>10</v>
      </c>
      <c r="R337" s="48"/>
    </row>
    <row r="338" spans="1:18" ht="18.75">
      <c r="A338" s="56"/>
      <c r="B338" s="9" t="s">
        <v>17</v>
      </c>
      <c r="C338" s="13">
        <f aca="true" t="shared" si="118" ref="C338:H338">SUM(C336:C337)</f>
        <v>200</v>
      </c>
      <c r="D338" s="35">
        <f t="shared" si="118"/>
        <v>0.9</v>
      </c>
      <c r="E338" s="35">
        <f t="shared" si="118"/>
        <v>0.4</v>
      </c>
      <c r="F338" s="35">
        <f t="shared" si="118"/>
        <v>19.9</v>
      </c>
      <c r="G338" s="35">
        <f t="shared" si="118"/>
        <v>86.4</v>
      </c>
      <c r="H338" s="35">
        <f t="shared" si="118"/>
        <v>12</v>
      </c>
      <c r="I338" s="37"/>
      <c r="J338" s="56"/>
      <c r="K338" s="9" t="s">
        <v>17</v>
      </c>
      <c r="L338" s="13">
        <f aca="true" t="shared" si="119" ref="L338:Q338">SUM(L336:L337)</f>
        <v>200</v>
      </c>
      <c r="M338" s="53">
        <f t="shared" si="119"/>
        <v>0.9</v>
      </c>
      <c r="N338" s="53">
        <f t="shared" si="119"/>
        <v>0.4</v>
      </c>
      <c r="O338" s="53">
        <f t="shared" si="119"/>
        <v>19.9</v>
      </c>
      <c r="P338" s="53">
        <f t="shared" si="119"/>
        <v>86.4</v>
      </c>
      <c r="Q338" s="53">
        <f t="shared" si="119"/>
        <v>12</v>
      </c>
      <c r="R338" s="12"/>
    </row>
    <row r="339" spans="1:18" ht="75">
      <c r="A339" s="54" t="s">
        <v>20</v>
      </c>
      <c r="B339" s="14" t="s">
        <v>121</v>
      </c>
      <c r="C339" s="8">
        <v>30</v>
      </c>
      <c r="D339" s="34">
        <v>0.4</v>
      </c>
      <c r="E339" s="34">
        <v>1.5</v>
      </c>
      <c r="F339" s="34">
        <v>2.6</v>
      </c>
      <c r="G339" s="34">
        <v>26.3</v>
      </c>
      <c r="H339" s="34">
        <v>10.4</v>
      </c>
      <c r="I339" s="42"/>
      <c r="J339" s="54" t="s">
        <v>20</v>
      </c>
      <c r="K339" s="14" t="s">
        <v>121</v>
      </c>
      <c r="L339" s="8">
        <v>50</v>
      </c>
      <c r="M339" s="34">
        <v>0.7</v>
      </c>
      <c r="N339" s="34">
        <v>2.5</v>
      </c>
      <c r="O339" s="34">
        <v>4.3</v>
      </c>
      <c r="P339" s="34">
        <v>43.9</v>
      </c>
      <c r="Q339" s="34">
        <v>17.4</v>
      </c>
      <c r="R339" s="48"/>
    </row>
    <row r="340" spans="1:18" ht="56.25">
      <c r="A340" s="55"/>
      <c r="B340" s="14" t="s">
        <v>122</v>
      </c>
      <c r="C340" s="8">
        <v>150</v>
      </c>
      <c r="D340" s="34">
        <v>1.26</v>
      </c>
      <c r="E340" s="34">
        <v>5</v>
      </c>
      <c r="F340" s="34">
        <v>5.2</v>
      </c>
      <c r="G340" s="34">
        <v>53.3</v>
      </c>
      <c r="H340" s="34">
        <v>13.3</v>
      </c>
      <c r="I340" s="43"/>
      <c r="J340" s="55"/>
      <c r="K340" s="14" t="s">
        <v>122</v>
      </c>
      <c r="L340" s="8">
        <v>200</v>
      </c>
      <c r="M340" s="34">
        <v>1.6</v>
      </c>
      <c r="N340" s="34">
        <v>6.7</v>
      </c>
      <c r="O340" s="34">
        <v>6.9</v>
      </c>
      <c r="P340" s="34">
        <v>71</v>
      </c>
      <c r="Q340" s="34">
        <v>17.7</v>
      </c>
      <c r="R340" s="48"/>
    </row>
    <row r="341" spans="1:18" ht="18.75">
      <c r="A341" s="55"/>
      <c r="B341" s="14" t="s">
        <v>218</v>
      </c>
      <c r="C341" s="8">
        <v>60</v>
      </c>
      <c r="D341" s="34">
        <v>8.93</v>
      </c>
      <c r="E341" s="34">
        <v>6.74</v>
      </c>
      <c r="F341" s="34">
        <v>8.97</v>
      </c>
      <c r="G341" s="34">
        <v>132</v>
      </c>
      <c r="H341" s="34" t="s">
        <v>15</v>
      </c>
      <c r="I341" s="43"/>
      <c r="J341" s="55"/>
      <c r="K341" s="14" t="s">
        <v>218</v>
      </c>
      <c r="L341" s="8">
        <v>70</v>
      </c>
      <c r="M341" s="34">
        <v>11.92</v>
      </c>
      <c r="N341" s="34">
        <v>8.8</v>
      </c>
      <c r="O341" s="34">
        <v>11.64</v>
      </c>
      <c r="P341" s="34">
        <v>173</v>
      </c>
      <c r="Q341" s="34" t="s">
        <v>15</v>
      </c>
      <c r="R341" s="48"/>
    </row>
    <row r="342" spans="1:18" ht="18.75">
      <c r="A342" s="55"/>
      <c r="B342" s="14" t="s">
        <v>51</v>
      </c>
      <c r="C342" s="8">
        <v>110</v>
      </c>
      <c r="D342" s="34">
        <v>5.5</v>
      </c>
      <c r="E342" s="34">
        <v>3.9</v>
      </c>
      <c r="F342" s="34">
        <v>23.9</v>
      </c>
      <c r="G342" s="34">
        <v>155.2</v>
      </c>
      <c r="H342" s="34">
        <v>0</v>
      </c>
      <c r="I342" s="43"/>
      <c r="J342" s="55"/>
      <c r="K342" s="14" t="s">
        <v>51</v>
      </c>
      <c r="L342" s="8">
        <v>130</v>
      </c>
      <c r="M342" s="34">
        <v>7.5</v>
      </c>
      <c r="N342" s="34">
        <v>5.3</v>
      </c>
      <c r="O342" s="34">
        <v>33.5</v>
      </c>
      <c r="P342" s="34">
        <v>211.25</v>
      </c>
      <c r="Q342" s="34" t="s">
        <v>15</v>
      </c>
      <c r="R342" s="48"/>
    </row>
    <row r="343" spans="1:18" ht="37.5">
      <c r="A343" s="55"/>
      <c r="B343" s="14" t="s">
        <v>114</v>
      </c>
      <c r="C343" s="8">
        <v>150</v>
      </c>
      <c r="D343" s="34">
        <v>0.3</v>
      </c>
      <c r="E343" s="34">
        <v>0</v>
      </c>
      <c r="F343" s="34">
        <v>20.8</v>
      </c>
      <c r="G343" s="34">
        <v>85.8</v>
      </c>
      <c r="H343" s="34">
        <v>0.3</v>
      </c>
      <c r="I343" s="43"/>
      <c r="J343" s="55"/>
      <c r="K343" s="14" t="s">
        <v>114</v>
      </c>
      <c r="L343" s="8">
        <v>180</v>
      </c>
      <c r="M343" s="34">
        <v>0.4</v>
      </c>
      <c r="N343" s="34">
        <v>0</v>
      </c>
      <c r="O343" s="34">
        <v>25</v>
      </c>
      <c r="P343" s="34">
        <v>103</v>
      </c>
      <c r="Q343" s="34">
        <v>0.36</v>
      </c>
      <c r="R343" s="48"/>
    </row>
    <row r="344" spans="1:18" ht="18.75">
      <c r="A344" s="55"/>
      <c r="B344" s="14" t="s">
        <v>23</v>
      </c>
      <c r="C344" s="8">
        <v>30</v>
      </c>
      <c r="D344" s="34">
        <v>1.98</v>
      </c>
      <c r="E344" s="34">
        <v>0.36</v>
      </c>
      <c r="F344" s="34">
        <v>10.2</v>
      </c>
      <c r="G344" s="34">
        <v>51.2</v>
      </c>
      <c r="H344" s="34" t="s">
        <v>15</v>
      </c>
      <c r="I344" s="43"/>
      <c r="J344" s="55"/>
      <c r="K344" s="14" t="s">
        <v>23</v>
      </c>
      <c r="L344" s="8">
        <v>40</v>
      </c>
      <c r="M344" s="34">
        <v>2.64</v>
      </c>
      <c r="N344" s="34">
        <v>0.48</v>
      </c>
      <c r="O344" s="34">
        <v>13.6</v>
      </c>
      <c r="P344" s="34">
        <v>68.2</v>
      </c>
      <c r="Q344" s="34" t="s">
        <v>15</v>
      </c>
      <c r="R344" s="48"/>
    </row>
    <row r="345" spans="1:18" ht="18.75">
      <c r="A345" s="56"/>
      <c r="B345" s="9" t="s">
        <v>17</v>
      </c>
      <c r="C345" s="10">
        <f aca="true" t="shared" si="120" ref="C345:H345">SUM(C339:C344)</f>
        <v>530</v>
      </c>
      <c r="D345" s="35">
        <f t="shared" si="120"/>
        <v>18.37</v>
      </c>
      <c r="E345" s="35">
        <f t="shared" si="120"/>
        <v>17.5</v>
      </c>
      <c r="F345" s="35">
        <f t="shared" si="120"/>
        <v>71.67</v>
      </c>
      <c r="G345" s="35">
        <f t="shared" si="120"/>
        <v>503.79999999999995</v>
      </c>
      <c r="H345" s="35">
        <f t="shared" si="120"/>
        <v>24.000000000000004</v>
      </c>
      <c r="I345" s="37"/>
      <c r="J345" s="56"/>
      <c r="K345" s="9" t="s">
        <v>17</v>
      </c>
      <c r="L345" s="10">
        <f aca="true" t="shared" si="121" ref="L345:Q345">SUM(L339:L344)</f>
        <v>670</v>
      </c>
      <c r="M345" s="35">
        <f t="shared" si="121"/>
        <v>24.759999999999998</v>
      </c>
      <c r="N345" s="35">
        <f t="shared" si="121"/>
        <v>23.78</v>
      </c>
      <c r="O345" s="35">
        <f t="shared" si="121"/>
        <v>94.94</v>
      </c>
      <c r="P345" s="35">
        <f t="shared" si="121"/>
        <v>670.35</v>
      </c>
      <c r="Q345" s="35">
        <f t="shared" si="121"/>
        <v>35.459999999999994</v>
      </c>
      <c r="R345" s="12"/>
    </row>
    <row r="346" spans="1:18" ht="37.5">
      <c r="A346" s="54" t="s">
        <v>24</v>
      </c>
      <c r="B346" s="14" t="s">
        <v>25</v>
      </c>
      <c r="C346" s="8">
        <v>150</v>
      </c>
      <c r="D346" s="34">
        <v>4.2</v>
      </c>
      <c r="E346" s="34">
        <v>4.8</v>
      </c>
      <c r="F346" s="34">
        <v>6</v>
      </c>
      <c r="G346" s="34">
        <v>84.2</v>
      </c>
      <c r="H346" s="34">
        <v>1.2</v>
      </c>
      <c r="I346" s="42"/>
      <c r="J346" s="54" t="s">
        <v>24</v>
      </c>
      <c r="K346" s="14" t="s">
        <v>25</v>
      </c>
      <c r="L346" s="8">
        <v>180</v>
      </c>
      <c r="M346" s="34">
        <v>5</v>
      </c>
      <c r="N346" s="34">
        <v>5.7</v>
      </c>
      <c r="O346" s="34">
        <v>7.2</v>
      </c>
      <c r="P346" s="34">
        <v>101</v>
      </c>
      <c r="Q346" s="34">
        <v>1.26</v>
      </c>
      <c r="R346" s="48"/>
    </row>
    <row r="347" spans="1:18" ht="37.5">
      <c r="A347" s="55"/>
      <c r="B347" s="14" t="s">
        <v>123</v>
      </c>
      <c r="C347" s="8">
        <v>40</v>
      </c>
      <c r="D347" s="34">
        <v>4.9</v>
      </c>
      <c r="E347" s="34">
        <v>0.63</v>
      </c>
      <c r="F347" s="34">
        <v>30.4</v>
      </c>
      <c r="G347" s="34">
        <v>147.28</v>
      </c>
      <c r="H347" s="34" t="s">
        <v>15</v>
      </c>
      <c r="I347" s="43"/>
      <c r="J347" s="55"/>
      <c r="K347" s="14" t="s">
        <v>123</v>
      </c>
      <c r="L347" s="8">
        <v>40</v>
      </c>
      <c r="M347" s="34">
        <v>4.9</v>
      </c>
      <c r="N347" s="34">
        <v>0.63</v>
      </c>
      <c r="O347" s="34">
        <v>30.4</v>
      </c>
      <c r="P347" s="34">
        <v>147.28</v>
      </c>
      <c r="Q347" s="34" t="s">
        <v>15</v>
      </c>
      <c r="R347" s="48"/>
    </row>
    <row r="348" spans="1:18" ht="18.75">
      <c r="A348" s="56"/>
      <c r="B348" s="9" t="s">
        <v>17</v>
      </c>
      <c r="C348" s="10">
        <f aca="true" t="shared" si="122" ref="C348:H348">SUM(C346:C347)</f>
        <v>190</v>
      </c>
      <c r="D348" s="35">
        <f t="shared" si="122"/>
        <v>9.100000000000001</v>
      </c>
      <c r="E348" s="35">
        <f t="shared" si="122"/>
        <v>5.43</v>
      </c>
      <c r="F348" s="35">
        <f t="shared" si="122"/>
        <v>36.4</v>
      </c>
      <c r="G348" s="35">
        <f t="shared" si="122"/>
        <v>231.48000000000002</v>
      </c>
      <c r="H348" s="35">
        <f t="shared" si="122"/>
        <v>1.2</v>
      </c>
      <c r="I348" s="37"/>
      <c r="J348" s="56"/>
      <c r="K348" s="9" t="s">
        <v>17</v>
      </c>
      <c r="L348" s="10">
        <f aca="true" t="shared" si="123" ref="L348:Q348">SUM(L346:L347)</f>
        <v>220</v>
      </c>
      <c r="M348" s="35">
        <f t="shared" si="123"/>
        <v>9.9</v>
      </c>
      <c r="N348" s="35">
        <f t="shared" si="123"/>
        <v>6.33</v>
      </c>
      <c r="O348" s="35">
        <f t="shared" si="123"/>
        <v>37.6</v>
      </c>
      <c r="P348" s="35">
        <f t="shared" si="123"/>
        <v>248.28</v>
      </c>
      <c r="Q348" s="35">
        <f t="shared" si="123"/>
        <v>1.26</v>
      </c>
      <c r="R348" s="12"/>
    </row>
    <row r="349" spans="1:18" ht="37.5">
      <c r="A349" s="54" t="s">
        <v>26</v>
      </c>
      <c r="B349" s="14" t="s">
        <v>124</v>
      </c>
      <c r="C349" s="8">
        <v>30</v>
      </c>
      <c r="D349" s="34">
        <v>0.2</v>
      </c>
      <c r="E349" s="34">
        <v>1.6</v>
      </c>
      <c r="F349" s="34">
        <v>6.1</v>
      </c>
      <c r="G349" s="34">
        <v>24.6</v>
      </c>
      <c r="H349" s="34">
        <v>2.1</v>
      </c>
      <c r="I349" s="42"/>
      <c r="J349" s="54" t="s">
        <v>26</v>
      </c>
      <c r="K349" s="14" t="s">
        <v>124</v>
      </c>
      <c r="L349" s="8">
        <v>50</v>
      </c>
      <c r="M349" s="34">
        <v>0.4</v>
      </c>
      <c r="N349" s="34">
        <v>2.6</v>
      </c>
      <c r="O349" s="34">
        <v>10.2</v>
      </c>
      <c r="P349" s="34">
        <v>40.95</v>
      </c>
      <c r="Q349" s="34">
        <v>3.5</v>
      </c>
      <c r="R349" s="48"/>
    </row>
    <row r="350" spans="1:18" ht="37.5">
      <c r="A350" s="55"/>
      <c r="B350" s="14" t="s">
        <v>125</v>
      </c>
      <c r="C350" s="8">
        <v>130</v>
      </c>
      <c r="D350" s="34">
        <v>18.81</v>
      </c>
      <c r="E350" s="34">
        <v>12.67</v>
      </c>
      <c r="F350" s="34">
        <v>30.9</v>
      </c>
      <c r="G350" s="34">
        <v>309</v>
      </c>
      <c r="H350" s="34">
        <v>0.4</v>
      </c>
      <c r="I350" s="43"/>
      <c r="J350" s="55"/>
      <c r="K350" s="14" t="s">
        <v>125</v>
      </c>
      <c r="L350" s="8">
        <v>130</v>
      </c>
      <c r="M350" s="34">
        <v>18.81</v>
      </c>
      <c r="N350" s="34">
        <v>12.67</v>
      </c>
      <c r="O350" s="34">
        <v>30.9</v>
      </c>
      <c r="P350" s="34">
        <v>309</v>
      </c>
      <c r="Q350" s="34">
        <v>0.4</v>
      </c>
      <c r="R350" s="48"/>
    </row>
    <row r="351" spans="1:18" ht="18.75">
      <c r="A351" s="55"/>
      <c r="B351" s="14" t="s">
        <v>126</v>
      </c>
      <c r="C351" s="8">
        <v>150</v>
      </c>
      <c r="D351" s="34">
        <v>0</v>
      </c>
      <c r="E351" s="34">
        <v>0</v>
      </c>
      <c r="F351" s="34">
        <v>10</v>
      </c>
      <c r="G351" s="34">
        <v>40</v>
      </c>
      <c r="H351" s="34">
        <v>0.02</v>
      </c>
      <c r="I351" s="43"/>
      <c r="J351" s="55"/>
      <c r="K351" s="14" t="s">
        <v>126</v>
      </c>
      <c r="L351" s="8">
        <v>180</v>
      </c>
      <c r="M351" s="34">
        <v>0</v>
      </c>
      <c r="N351" s="34">
        <v>0</v>
      </c>
      <c r="O351" s="34">
        <v>12</v>
      </c>
      <c r="P351" s="34">
        <v>48</v>
      </c>
      <c r="Q351" s="34">
        <v>0.03</v>
      </c>
      <c r="R351" s="48"/>
    </row>
    <row r="352" spans="1:18" ht="18.75">
      <c r="A352" s="56"/>
      <c r="B352" s="11" t="s">
        <v>17</v>
      </c>
      <c r="C352" s="10">
        <f aca="true" t="shared" si="124" ref="C352:H352">SUM(C349:C351)</f>
        <v>310</v>
      </c>
      <c r="D352" s="35">
        <f t="shared" si="124"/>
        <v>19.009999999999998</v>
      </c>
      <c r="E352" s="35">
        <f t="shared" si="124"/>
        <v>14.27</v>
      </c>
      <c r="F352" s="35">
        <f t="shared" si="124"/>
        <v>47</v>
      </c>
      <c r="G352" s="35">
        <f t="shared" si="124"/>
        <v>373.6</v>
      </c>
      <c r="H352" s="35">
        <f t="shared" si="124"/>
        <v>2.52</v>
      </c>
      <c r="I352" s="37"/>
      <c r="J352" s="56"/>
      <c r="K352" s="11" t="s">
        <v>17</v>
      </c>
      <c r="L352" s="10">
        <f aca="true" t="shared" si="125" ref="L352:Q352">SUM(L349:L351)</f>
        <v>360</v>
      </c>
      <c r="M352" s="35">
        <f t="shared" si="125"/>
        <v>19.209999999999997</v>
      </c>
      <c r="N352" s="35">
        <f t="shared" si="125"/>
        <v>15.27</v>
      </c>
      <c r="O352" s="35">
        <f t="shared" si="125"/>
        <v>53.099999999999994</v>
      </c>
      <c r="P352" s="35">
        <f t="shared" si="125"/>
        <v>397.95</v>
      </c>
      <c r="Q352" s="35">
        <f t="shared" si="125"/>
        <v>3.9299999999999997</v>
      </c>
      <c r="R352" s="12"/>
    </row>
    <row r="353" spans="1:18" ht="18.75" customHeight="1">
      <c r="A353" s="57" t="s">
        <v>119</v>
      </c>
      <c r="B353" s="58"/>
      <c r="C353" s="10">
        <f aca="true" t="shared" si="126" ref="C353:H353">C352+C348+C345+C338+C335</f>
        <v>1575</v>
      </c>
      <c r="D353" s="35">
        <f t="shared" si="126"/>
        <v>55.38</v>
      </c>
      <c r="E353" s="35">
        <f t="shared" si="126"/>
        <v>46.900000000000006</v>
      </c>
      <c r="F353" s="35">
        <f t="shared" si="126"/>
        <v>228.91</v>
      </c>
      <c r="G353" s="35">
        <f t="shared" si="126"/>
        <v>1530.0800000000002</v>
      </c>
      <c r="H353" s="35">
        <f t="shared" si="126"/>
        <v>41.22</v>
      </c>
      <c r="I353" s="36"/>
      <c r="J353" s="57" t="s">
        <v>119</v>
      </c>
      <c r="K353" s="58"/>
      <c r="L353" s="10">
        <f aca="true" t="shared" si="127" ref="L353:Q353">L352+L348+L345+L338+L335</f>
        <v>1880</v>
      </c>
      <c r="M353" s="35">
        <f t="shared" si="127"/>
        <v>63.629999999999995</v>
      </c>
      <c r="N353" s="35">
        <f t="shared" si="127"/>
        <v>59.72</v>
      </c>
      <c r="O353" s="35">
        <f t="shared" si="127"/>
        <v>266.07</v>
      </c>
      <c r="P353" s="35">
        <f t="shared" si="127"/>
        <v>1828.98</v>
      </c>
      <c r="Q353" s="35">
        <f t="shared" si="127"/>
        <v>54.599999999999994</v>
      </c>
      <c r="R353" s="12"/>
    </row>
    <row r="354" spans="1:18" ht="18.75">
      <c r="A354" s="12"/>
      <c r="B354" s="12"/>
      <c r="C354" s="12"/>
      <c r="D354" s="52"/>
      <c r="E354" s="52"/>
      <c r="F354" s="52"/>
      <c r="G354" s="52"/>
      <c r="H354" s="52"/>
      <c r="I354" s="12"/>
      <c r="J354" s="12"/>
      <c r="K354" s="12"/>
      <c r="L354" s="12"/>
      <c r="M354" s="52"/>
      <c r="N354" s="52"/>
      <c r="O354" s="52"/>
      <c r="P354" s="52"/>
      <c r="Q354" s="52"/>
      <c r="R354" s="12"/>
    </row>
    <row r="355" spans="1:12" ht="18.75">
      <c r="A355" s="1" t="s">
        <v>127</v>
      </c>
      <c r="B355" s="1" t="s">
        <v>118</v>
      </c>
      <c r="C355" s="2" t="s">
        <v>102</v>
      </c>
      <c r="J355" s="1" t="s">
        <v>127</v>
      </c>
      <c r="K355" s="1" t="s">
        <v>118</v>
      </c>
      <c r="L355" s="2" t="s">
        <v>171</v>
      </c>
    </row>
    <row r="356" spans="1:18" ht="18.75">
      <c r="A356" s="76" t="s">
        <v>99</v>
      </c>
      <c r="B356" s="76"/>
      <c r="C356" s="76"/>
      <c r="D356" s="76"/>
      <c r="H356" s="51" t="s">
        <v>2</v>
      </c>
      <c r="I356" s="3"/>
      <c r="J356" s="76" t="s">
        <v>99</v>
      </c>
      <c r="K356" s="76"/>
      <c r="L356" s="76"/>
      <c r="M356" s="76"/>
      <c r="Q356" s="51" t="s">
        <v>2</v>
      </c>
      <c r="R356" s="3"/>
    </row>
    <row r="357" spans="1:18" ht="18.75">
      <c r="A357" s="4"/>
      <c r="C357" s="5"/>
      <c r="H357" s="51" t="s">
        <v>31</v>
      </c>
      <c r="I357" s="3"/>
      <c r="J357" s="4"/>
      <c r="L357" s="5"/>
      <c r="Q357" s="51" t="s">
        <v>31</v>
      </c>
      <c r="R357" s="3"/>
    </row>
    <row r="358" spans="1:10" ht="18.75">
      <c r="A358" s="4"/>
      <c r="J358" s="4"/>
    </row>
    <row r="359" spans="1:18" s="6" customFormat="1" ht="18.75" customHeight="1">
      <c r="A359" s="67" t="s">
        <v>3</v>
      </c>
      <c r="B359" s="67" t="s">
        <v>84</v>
      </c>
      <c r="C359" s="62" t="s">
        <v>4</v>
      </c>
      <c r="D359" s="70" t="s">
        <v>6</v>
      </c>
      <c r="E359" s="71"/>
      <c r="F359" s="72"/>
      <c r="G359" s="59" t="s">
        <v>7</v>
      </c>
      <c r="H359" s="59" t="s">
        <v>8</v>
      </c>
      <c r="I359" s="39"/>
      <c r="J359" s="67" t="s">
        <v>3</v>
      </c>
      <c r="K359" s="67" t="s">
        <v>84</v>
      </c>
      <c r="L359" s="62" t="s">
        <v>4</v>
      </c>
      <c r="M359" s="70" t="s">
        <v>6</v>
      </c>
      <c r="N359" s="71"/>
      <c r="O359" s="72"/>
      <c r="P359" s="59" t="s">
        <v>7</v>
      </c>
      <c r="Q359" s="59" t="s">
        <v>8</v>
      </c>
      <c r="R359" s="47"/>
    </row>
    <row r="360" spans="1:18" s="6" customFormat="1" ht="18.75">
      <c r="A360" s="68"/>
      <c r="B360" s="68"/>
      <c r="C360" s="63" t="s">
        <v>5</v>
      </c>
      <c r="D360" s="73"/>
      <c r="E360" s="74"/>
      <c r="F360" s="75"/>
      <c r="G360" s="60"/>
      <c r="H360" s="60"/>
      <c r="I360" s="40"/>
      <c r="J360" s="68"/>
      <c r="K360" s="68"/>
      <c r="L360" s="63" t="s">
        <v>5</v>
      </c>
      <c r="M360" s="73"/>
      <c r="N360" s="74"/>
      <c r="O360" s="75"/>
      <c r="P360" s="60"/>
      <c r="Q360" s="60"/>
      <c r="R360" s="47"/>
    </row>
    <row r="361" spans="1:18" s="6" customFormat="1" ht="18.75">
      <c r="A361" s="68"/>
      <c r="B361" s="68"/>
      <c r="C361" s="63"/>
      <c r="D361" s="65" t="s">
        <v>9</v>
      </c>
      <c r="E361" s="65" t="s">
        <v>10</v>
      </c>
      <c r="F361" s="65" t="s">
        <v>11</v>
      </c>
      <c r="G361" s="60"/>
      <c r="H361" s="60"/>
      <c r="I361" s="40"/>
      <c r="J361" s="68"/>
      <c r="K361" s="68"/>
      <c r="L361" s="63"/>
      <c r="M361" s="65" t="s">
        <v>9</v>
      </c>
      <c r="N361" s="65" t="s">
        <v>10</v>
      </c>
      <c r="O361" s="65" t="s">
        <v>11</v>
      </c>
      <c r="P361" s="60"/>
      <c r="Q361" s="60"/>
      <c r="R361" s="47"/>
    </row>
    <row r="362" spans="1:18" s="6" customFormat="1" ht="18.75">
      <c r="A362" s="69"/>
      <c r="B362" s="69"/>
      <c r="C362" s="64"/>
      <c r="D362" s="66"/>
      <c r="E362" s="66"/>
      <c r="F362" s="66"/>
      <c r="G362" s="61"/>
      <c r="H362" s="61"/>
      <c r="I362" s="41"/>
      <c r="J362" s="69"/>
      <c r="K362" s="69"/>
      <c r="L362" s="64"/>
      <c r="M362" s="66"/>
      <c r="N362" s="66"/>
      <c r="O362" s="66"/>
      <c r="P362" s="61"/>
      <c r="Q362" s="61"/>
      <c r="R362" s="47"/>
    </row>
    <row r="363" spans="1:18" ht="56.25">
      <c r="A363" s="54" t="s">
        <v>12</v>
      </c>
      <c r="B363" s="14" t="s">
        <v>129</v>
      </c>
      <c r="C363" s="8">
        <v>150</v>
      </c>
      <c r="D363" s="34">
        <v>6.1</v>
      </c>
      <c r="E363" s="34">
        <v>7.3</v>
      </c>
      <c r="F363" s="34">
        <v>28.8</v>
      </c>
      <c r="G363" s="34">
        <v>204.8</v>
      </c>
      <c r="H363" s="34">
        <v>1.1</v>
      </c>
      <c r="I363" s="42"/>
      <c r="J363" s="54" t="s">
        <v>12</v>
      </c>
      <c r="K363" s="14" t="s">
        <v>129</v>
      </c>
      <c r="L363" s="8">
        <v>200</v>
      </c>
      <c r="M363" s="34">
        <v>8.14</v>
      </c>
      <c r="N363" s="34">
        <v>9.68</v>
      </c>
      <c r="O363" s="34">
        <v>38.39</v>
      </c>
      <c r="P363" s="34">
        <v>273</v>
      </c>
      <c r="Q363" s="34">
        <v>1.46</v>
      </c>
      <c r="R363" s="48"/>
    </row>
    <row r="364" spans="1:18" ht="18.75">
      <c r="A364" s="55"/>
      <c r="B364" s="14" t="s">
        <v>33</v>
      </c>
      <c r="C364" s="8">
        <v>150</v>
      </c>
      <c r="D364" s="34">
        <v>3.2</v>
      </c>
      <c r="E364" s="34">
        <v>2.8</v>
      </c>
      <c r="F364" s="34">
        <v>12.9</v>
      </c>
      <c r="G364" s="34">
        <v>88.3</v>
      </c>
      <c r="H364" s="34">
        <v>1.2</v>
      </c>
      <c r="I364" s="43"/>
      <c r="J364" s="55"/>
      <c r="K364" s="14" t="s">
        <v>33</v>
      </c>
      <c r="L364" s="8">
        <v>180</v>
      </c>
      <c r="M364" s="34">
        <v>3.8</v>
      </c>
      <c r="N364" s="34">
        <v>3.3</v>
      </c>
      <c r="O364" s="34">
        <v>15.5</v>
      </c>
      <c r="P364" s="34">
        <v>106</v>
      </c>
      <c r="Q364" s="34">
        <v>1.44</v>
      </c>
      <c r="R364" s="48"/>
    </row>
    <row r="365" spans="1:18" ht="56.25">
      <c r="A365" s="55"/>
      <c r="B365" s="14" t="s">
        <v>106</v>
      </c>
      <c r="C365" s="8">
        <v>55</v>
      </c>
      <c r="D365" s="34">
        <v>5.82</v>
      </c>
      <c r="E365" s="34">
        <v>6.93</v>
      </c>
      <c r="F365" s="34">
        <v>20.1</v>
      </c>
      <c r="G365" s="34">
        <v>163</v>
      </c>
      <c r="H365" s="34">
        <v>0.07</v>
      </c>
      <c r="I365" s="43"/>
      <c r="J365" s="55"/>
      <c r="K365" s="14" t="s">
        <v>106</v>
      </c>
      <c r="L365" s="8">
        <v>55</v>
      </c>
      <c r="M365" s="34">
        <v>5.82</v>
      </c>
      <c r="N365" s="34">
        <v>6.93</v>
      </c>
      <c r="O365" s="34">
        <v>20.1</v>
      </c>
      <c r="P365" s="34">
        <v>163</v>
      </c>
      <c r="Q365" s="34">
        <v>0.07</v>
      </c>
      <c r="R365" s="48"/>
    </row>
    <row r="366" spans="1:18" ht="18.75">
      <c r="A366" s="56"/>
      <c r="B366" s="9" t="s">
        <v>17</v>
      </c>
      <c r="C366" s="13">
        <f aca="true" t="shared" si="128" ref="C366:H366">SUM(C363:C365)</f>
        <v>355</v>
      </c>
      <c r="D366" s="35">
        <f t="shared" si="128"/>
        <v>15.120000000000001</v>
      </c>
      <c r="E366" s="35">
        <f t="shared" si="128"/>
        <v>17.03</v>
      </c>
      <c r="F366" s="35">
        <f t="shared" si="128"/>
        <v>61.800000000000004</v>
      </c>
      <c r="G366" s="35">
        <f t="shared" si="128"/>
        <v>456.1</v>
      </c>
      <c r="H366" s="35">
        <f t="shared" si="128"/>
        <v>2.3699999999999997</v>
      </c>
      <c r="I366" s="37"/>
      <c r="J366" s="56"/>
      <c r="K366" s="9" t="s">
        <v>17</v>
      </c>
      <c r="L366" s="13">
        <f aca="true" t="shared" si="129" ref="L366:Q366">SUM(L363:L365)</f>
        <v>435</v>
      </c>
      <c r="M366" s="35">
        <f t="shared" si="129"/>
        <v>17.76</v>
      </c>
      <c r="N366" s="35">
        <f t="shared" si="129"/>
        <v>19.91</v>
      </c>
      <c r="O366" s="35">
        <f t="shared" si="129"/>
        <v>73.99000000000001</v>
      </c>
      <c r="P366" s="35">
        <f t="shared" si="129"/>
        <v>542</v>
      </c>
      <c r="Q366" s="35">
        <f t="shared" si="129"/>
        <v>2.9699999999999998</v>
      </c>
      <c r="R366" s="12"/>
    </row>
    <row r="367" spans="1:18" ht="93.75">
      <c r="A367" s="54" t="s">
        <v>18</v>
      </c>
      <c r="B367" s="7" t="s">
        <v>19</v>
      </c>
      <c r="C367" s="8">
        <v>100</v>
      </c>
      <c r="D367" s="34">
        <v>0.5</v>
      </c>
      <c r="E367" s="34" t="s">
        <v>15</v>
      </c>
      <c r="F367" s="34">
        <v>10.1</v>
      </c>
      <c r="G367" s="34">
        <v>42.4</v>
      </c>
      <c r="H367" s="34">
        <v>2</v>
      </c>
      <c r="I367" s="42"/>
      <c r="J367" s="54" t="s">
        <v>18</v>
      </c>
      <c r="K367" s="7" t="s">
        <v>19</v>
      </c>
      <c r="L367" s="8">
        <v>180</v>
      </c>
      <c r="M367" s="34">
        <v>0.9</v>
      </c>
      <c r="N367" s="34" t="s">
        <v>15</v>
      </c>
      <c r="O367" s="34">
        <v>18.18</v>
      </c>
      <c r="P367" s="34">
        <v>76.8</v>
      </c>
      <c r="Q367" s="34">
        <v>3.6</v>
      </c>
      <c r="R367" s="48"/>
    </row>
    <row r="368" spans="1:18" ht="18.75">
      <c r="A368" s="56"/>
      <c r="B368" s="9" t="s">
        <v>17</v>
      </c>
      <c r="C368" s="10">
        <f aca="true" t="shared" si="130" ref="C368:H368">SUM(C367:C367)</f>
        <v>100</v>
      </c>
      <c r="D368" s="35">
        <f t="shared" si="130"/>
        <v>0.5</v>
      </c>
      <c r="E368" s="35">
        <f t="shared" si="130"/>
        <v>0</v>
      </c>
      <c r="F368" s="35">
        <f t="shared" si="130"/>
        <v>10.1</v>
      </c>
      <c r="G368" s="35">
        <f t="shared" si="130"/>
        <v>42.4</v>
      </c>
      <c r="H368" s="35">
        <f t="shared" si="130"/>
        <v>2</v>
      </c>
      <c r="I368" s="37"/>
      <c r="J368" s="56"/>
      <c r="K368" s="9" t="s">
        <v>17</v>
      </c>
      <c r="L368" s="10">
        <f aca="true" t="shared" si="131" ref="L368:Q368">SUM(L367:L367)</f>
        <v>180</v>
      </c>
      <c r="M368" s="35">
        <f t="shared" si="131"/>
        <v>0.9</v>
      </c>
      <c r="N368" s="35">
        <f t="shared" si="131"/>
        <v>0</v>
      </c>
      <c r="O368" s="35">
        <f t="shared" si="131"/>
        <v>18.18</v>
      </c>
      <c r="P368" s="35">
        <f t="shared" si="131"/>
        <v>76.8</v>
      </c>
      <c r="Q368" s="35">
        <f t="shared" si="131"/>
        <v>3.6</v>
      </c>
      <c r="R368" s="12"/>
    </row>
    <row r="369" spans="1:18" ht="18.75">
      <c r="A369" s="54" t="s">
        <v>20</v>
      </c>
      <c r="B369" s="14" t="s">
        <v>130</v>
      </c>
      <c r="C369" s="8">
        <v>30</v>
      </c>
      <c r="D369" s="34">
        <v>0.3</v>
      </c>
      <c r="E369" s="34">
        <v>0.06</v>
      </c>
      <c r="F369" s="34">
        <v>1.4</v>
      </c>
      <c r="G369" s="34">
        <v>12</v>
      </c>
      <c r="H369" s="34">
        <v>4.3</v>
      </c>
      <c r="I369" s="42"/>
      <c r="J369" s="54" t="s">
        <v>20</v>
      </c>
      <c r="K369" s="14" t="s">
        <v>130</v>
      </c>
      <c r="L369" s="8">
        <v>50</v>
      </c>
      <c r="M369" s="34">
        <v>0.57</v>
      </c>
      <c r="N369" s="34">
        <v>0.1</v>
      </c>
      <c r="O369" s="34">
        <v>2.41</v>
      </c>
      <c r="P369" s="34">
        <v>12</v>
      </c>
      <c r="Q369" s="34">
        <v>15</v>
      </c>
      <c r="R369" s="48"/>
    </row>
    <row r="370" spans="1:18" ht="37.5">
      <c r="A370" s="55"/>
      <c r="B370" s="14" t="s">
        <v>220</v>
      </c>
      <c r="C370" s="8">
        <v>160</v>
      </c>
      <c r="D370" s="34">
        <v>4.4</v>
      </c>
      <c r="E370" s="34">
        <v>3.4</v>
      </c>
      <c r="F370" s="34">
        <v>15.9</v>
      </c>
      <c r="G370" s="34">
        <v>112.6</v>
      </c>
      <c r="H370" s="34">
        <v>3.5</v>
      </c>
      <c r="I370" s="43"/>
      <c r="J370" s="55"/>
      <c r="K370" s="14" t="s">
        <v>221</v>
      </c>
      <c r="L370" s="8">
        <v>210</v>
      </c>
      <c r="M370" s="34">
        <v>5.8</v>
      </c>
      <c r="N370" s="34">
        <v>4.4</v>
      </c>
      <c r="O370" s="34">
        <v>20.9</v>
      </c>
      <c r="P370" s="34">
        <v>147.8</v>
      </c>
      <c r="Q370" s="34">
        <v>4.65</v>
      </c>
      <c r="R370" s="48"/>
    </row>
    <row r="371" spans="1:18" ht="37.5">
      <c r="A371" s="55"/>
      <c r="B371" s="14" t="s">
        <v>131</v>
      </c>
      <c r="C371" s="8">
        <v>60</v>
      </c>
      <c r="D371" s="34">
        <v>10.26</v>
      </c>
      <c r="E371" s="34">
        <v>5.3</v>
      </c>
      <c r="F371" s="34">
        <v>1.8</v>
      </c>
      <c r="G371" s="34">
        <v>96</v>
      </c>
      <c r="H371" s="34">
        <v>0.02</v>
      </c>
      <c r="I371" s="43"/>
      <c r="J371" s="55"/>
      <c r="K371" s="14" t="s">
        <v>131</v>
      </c>
      <c r="L371" s="8">
        <v>70</v>
      </c>
      <c r="M371" s="34">
        <v>11.97</v>
      </c>
      <c r="N371" s="34">
        <v>6.2</v>
      </c>
      <c r="O371" s="34">
        <v>2.14</v>
      </c>
      <c r="P371" s="34">
        <v>112</v>
      </c>
      <c r="Q371" s="34">
        <v>0.03</v>
      </c>
      <c r="R371" s="48"/>
    </row>
    <row r="372" spans="1:18" ht="18.75">
      <c r="A372" s="55"/>
      <c r="B372" s="14" t="s">
        <v>132</v>
      </c>
      <c r="C372" s="8">
        <v>120</v>
      </c>
      <c r="D372" s="34">
        <v>2.5</v>
      </c>
      <c r="E372" s="34">
        <v>3.8</v>
      </c>
      <c r="F372" s="34">
        <v>14.6</v>
      </c>
      <c r="G372" s="34">
        <v>98</v>
      </c>
      <c r="H372" s="34">
        <v>12.9</v>
      </c>
      <c r="I372" s="43"/>
      <c r="J372" s="55"/>
      <c r="K372" s="14" t="s">
        <v>132</v>
      </c>
      <c r="L372" s="8">
        <v>130</v>
      </c>
      <c r="M372" s="34">
        <v>2.7</v>
      </c>
      <c r="N372" s="34">
        <v>4.2</v>
      </c>
      <c r="O372" s="34">
        <v>17.68</v>
      </c>
      <c r="P372" s="34">
        <v>118.95</v>
      </c>
      <c r="Q372" s="34">
        <v>15.6</v>
      </c>
      <c r="R372" s="48"/>
    </row>
    <row r="373" spans="1:18" ht="37.5">
      <c r="A373" s="55"/>
      <c r="B373" s="14" t="s">
        <v>52</v>
      </c>
      <c r="C373" s="8">
        <v>150</v>
      </c>
      <c r="D373" s="34">
        <v>0.3</v>
      </c>
      <c r="E373" s="34">
        <v>0</v>
      </c>
      <c r="F373" s="34">
        <v>20.8</v>
      </c>
      <c r="G373" s="34">
        <v>85.8</v>
      </c>
      <c r="H373" s="34">
        <v>0.3</v>
      </c>
      <c r="I373" s="43"/>
      <c r="J373" s="55"/>
      <c r="K373" s="14" t="s">
        <v>52</v>
      </c>
      <c r="L373" s="8">
        <v>180</v>
      </c>
      <c r="M373" s="34">
        <v>0.4</v>
      </c>
      <c r="N373" s="34">
        <v>0</v>
      </c>
      <c r="O373" s="34">
        <v>25</v>
      </c>
      <c r="P373" s="34">
        <v>103</v>
      </c>
      <c r="Q373" s="34">
        <v>0.36</v>
      </c>
      <c r="R373" s="48"/>
    </row>
    <row r="374" spans="1:18" ht="18.75">
      <c r="A374" s="55"/>
      <c r="B374" s="14" t="s">
        <v>23</v>
      </c>
      <c r="C374" s="8">
        <v>30</v>
      </c>
      <c r="D374" s="34">
        <v>1.98</v>
      </c>
      <c r="E374" s="34">
        <v>0.36</v>
      </c>
      <c r="F374" s="34">
        <v>10.2</v>
      </c>
      <c r="G374" s="34">
        <v>51.2</v>
      </c>
      <c r="H374" s="34" t="s">
        <v>15</v>
      </c>
      <c r="I374" s="43"/>
      <c r="J374" s="55"/>
      <c r="K374" s="14" t="s">
        <v>23</v>
      </c>
      <c r="L374" s="8">
        <v>40</v>
      </c>
      <c r="M374" s="34">
        <v>2.64</v>
      </c>
      <c r="N374" s="34">
        <v>0.48</v>
      </c>
      <c r="O374" s="34">
        <v>13.6</v>
      </c>
      <c r="P374" s="34">
        <v>68.2</v>
      </c>
      <c r="Q374" s="34" t="s">
        <v>15</v>
      </c>
      <c r="R374" s="48"/>
    </row>
    <row r="375" spans="1:18" ht="18.75">
      <c r="A375" s="56"/>
      <c r="B375" s="9" t="s">
        <v>17</v>
      </c>
      <c r="C375" s="10">
        <f aca="true" t="shared" si="132" ref="C375:H375">SUM(C369:C374)</f>
        <v>550</v>
      </c>
      <c r="D375" s="35">
        <f t="shared" si="132"/>
        <v>19.740000000000002</v>
      </c>
      <c r="E375" s="35">
        <f t="shared" si="132"/>
        <v>12.919999999999998</v>
      </c>
      <c r="F375" s="35">
        <f t="shared" si="132"/>
        <v>64.7</v>
      </c>
      <c r="G375" s="35">
        <f t="shared" si="132"/>
        <v>455.6</v>
      </c>
      <c r="H375" s="35">
        <f t="shared" si="132"/>
        <v>21.02</v>
      </c>
      <c r="I375" s="37"/>
      <c r="J375" s="56"/>
      <c r="K375" s="9" t="s">
        <v>17</v>
      </c>
      <c r="L375" s="10">
        <f aca="true" t="shared" si="133" ref="L375:Q375">SUM(L369:L374)</f>
        <v>680</v>
      </c>
      <c r="M375" s="35">
        <f t="shared" si="133"/>
        <v>24.08</v>
      </c>
      <c r="N375" s="35">
        <f t="shared" si="133"/>
        <v>15.379999999999999</v>
      </c>
      <c r="O375" s="35">
        <f t="shared" si="133"/>
        <v>81.72999999999999</v>
      </c>
      <c r="P375" s="35">
        <f t="shared" si="133"/>
        <v>561.95</v>
      </c>
      <c r="Q375" s="35">
        <f t="shared" si="133"/>
        <v>35.64</v>
      </c>
      <c r="R375" s="12"/>
    </row>
    <row r="376" spans="1:18" ht="37.5">
      <c r="A376" s="54" t="s">
        <v>24</v>
      </c>
      <c r="B376" s="14" t="s">
        <v>115</v>
      </c>
      <c r="C376" s="8">
        <v>150</v>
      </c>
      <c r="D376" s="34">
        <v>4.2</v>
      </c>
      <c r="E376" s="34">
        <v>4.8</v>
      </c>
      <c r="F376" s="34">
        <v>6</v>
      </c>
      <c r="G376" s="34">
        <v>84.2</v>
      </c>
      <c r="H376" s="34">
        <v>1.2</v>
      </c>
      <c r="I376" s="42"/>
      <c r="J376" s="54" t="s">
        <v>24</v>
      </c>
      <c r="K376" s="14" t="s">
        <v>115</v>
      </c>
      <c r="L376" s="8">
        <v>180</v>
      </c>
      <c r="M376" s="34">
        <v>5</v>
      </c>
      <c r="N376" s="34">
        <v>5.7</v>
      </c>
      <c r="O376" s="34">
        <v>7.2</v>
      </c>
      <c r="P376" s="34">
        <v>101</v>
      </c>
      <c r="Q376" s="34">
        <v>1.2</v>
      </c>
      <c r="R376" s="48"/>
    </row>
    <row r="377" spans="1:18" ht="18.75">
      <c r="A377" s="55"/>
      <c r="B377" s="14" t="s">
        <v>92</v>
      </c>
      <c r="C377" s="8">
        <v>40</v>
      </c>
      <c r="D377" s="34">
        <v>2.68</v>
      </c>
      <c r="E377" s="34">
        <v>0.28</v>
      </c>
      <c r="F377" s="34">
        <v>20.12</v>
      </c>
      <c r="G377" s="34">
        <v>96</v>
      </c>
      <c r="H377" s="34" t="s">
        <v>15</v>
      </c>
      <c r="I377" s="43"/>
      <c r="J377" s="55"/>
      <c r="K377" s="14" t="s">
        <v>92</v>
      </c>
      <c r="L377" s="8">
        <v>40</v>
      </c>
      <c r="M377" s="34">
        <v>2.68</v>
      </c>
      <c r="N377" s="34">
        <v>0.28</v>
      </c>
      <c r="O377" s="34">
        <v>20.12</v>
      </c>
      <c r="P377" s="34">
        <v>96</v>
      </c>
      <c r="Q377" s="34" t="s">
        <v>15</v>
      </c>
      <c r="R377" s="48"/>
    </row>
    <row r="378" spans="1:18" ht="18.75">
      <c r="A378" s="56"/>
      <c r="B378" s="9" t="s">
        <v>17</v>
      </c>
      <c r="C378" s="10">
        <f aca="true" t="shared" si="134" ref="C378:H378">SUM(C376:C377)</f>
        <v>190</v>
      </c>
      <c r="D378" s="35">
        <f t="shared" si="134"/>
        <v>6.880000000000001</v>
      </c>
      <c r="E378" s="35">
        <f t="shared" si="134"/>
        <v>5.08</v>
      </c>
      <c r="F378" s="35">
        <f t="shared" si="134"/>
        <v>26.12</v>
      </c>
      <c r="G378" s="35">
        <f t="shared" si="134"/>
        <v>180.2</v>
      </c>
      <c r="H378" s="35">
        <f t="shared" si="134"/>
        <v>1.2</v>
      </c>
      <c r="I378" s="37"/>
      <c r="J378" s="56"/>
      <c r="K378" s="9" t="s">
        <v>17</v>
      </c>
      <c r="L378" s="10">
        <f aca="true" t="shared" si="135" ref="L378:Q378">SUM(L376:L377)</f>
        <v>220</v>
      </c>
      <c r="M378" s="35">
        <f t="shared" si="135"/>
        <v>7.68</v>
      </c>
      <c r="N378" s="35">
        <f t="shared" si="135"/>
        <v>5.98</v>
      </c>
      <c r="O378" s="35">
        <f t="shared" si="135"/>
        <v>27.32</v>
      </c>
      <c r="P378" s="35">
        <f t="shared" si="135"/>
        <v>197</v>
      </c>
      <c r="Q378" s="35">
        <f t="shared" si="135"/>
        <v>1.2</v>
      </c>
      <c r="R378" s="12"/>
    </row>
    <row r="379" spans="1:18" ht="37.5">
      <c r="A379" s="54" t="s">
        <v>26</v>
      </c>
      <c r="B379" s="14" t="s">
        <v>222</v>
      </c>
      <c r="C379" s="8">
        <v>180</v>
      </c>
      <c r="D379" s="34">
        <v>11.9</v>
      </c>
      <c r="E379" s="34">
        <v>11.1</v>
      </c>
      <c r="F379" s="34">
        <v>72.9</v>
      </c>
      <c r="G379" s="34">
        <v>437.6</v>
      </c>
      <c r="H379" s="34">
        <v>1.3</v>
      </c>
      <c r="I379" s="42"/>
      <c r="J379" s="54" t="s">
        <v>26</v>
      </c>
      <c r="K379" s="14" t="s">
        <v>223</v>
      </c>
      <c r="L379" s="8">
        <v>230</v>
      </c>
      <c r="M379" s="34">
        <v>15.3</v>
      </c>
      <c r="N379" s="34">
        <v>14.19</v>
      </c>
      <c r="O379" s="34">
        <v>93.1</v>
      </c>
      <c r="P379" s="34">
        <v>559.1</v>
      </c>
      <c r="Q379" s="34">
        <v>1.6</v>
      </c>
      <c r="R379" s="48"/>
    </row>
    <row r="380" spans="1:18" ht="18.75">
      <c r="A380" s="55"/>
      <c r="B380" s="14" t="s">
        <v>64</v>
      </c>
      <c r="C380" s="8">
        <v>150</v>
      </c>
      <c r="D380" s="34">
        <v>0</v>
      </c>
      <c r="E380" s="34">
        <v>0</v>
      </c>
      <c r="F380" s="34">
        <v>10</v>
      </c>
      <c r="G380" s="34">
        <v>40</v>
      </c>
      <c r="H380" s="34">
        <v>0.02</v>
      </c>
      <c r="I380" s="43"/>
      <c r="J380" s="55"/>
      <c r="K380" s="14" t="s">
        <v>64</v>
      </c>
      <c r="L380" s="8">
        <v>180</v>
      </c>
      <c r="M380" s="34">
        <v>0</v>
      </c>
      <c r="N380" s="34">
        <v>0</v>
      </c>
      <c r="O380" s="34">
        <v>12</v>
      </c>
      <c r="P380" s="34">
        <v>48</v>
      </c>
      <c r="Q380" s="34">
        <v>0.03</v>
      </c>
      <c r="R380" s="48"/>
    </row>
    <row r="381" spans="1:18" ht="18.75">
      <c r="A381" s="56"/>
      <c r="B381" s="11" t="s">
        <v>17</v>
      </c>
      <c r="C381" s="10">
        <f aca="true" t="shared" si="136" ref="C381:H381">SUM(C379:C380)</f>
        <v>330</v>
      </c>
      <c r="D381" s="35">
        <f t="shared" si="136"/>
        <v>11.9</v>
      </c>
      <c r="E381" s="35">
        <f t="shared" si="136"/>
        <v>11.1</v>
      </c>
      <c r="F381" s="35">
        <f t="shared" si="136"/>
        <v>82.9</v>
      </c>
      <c r="G381" s="35">
        <f t="shared" si="136"/>
        <v>477.6</v>
      </c>
      <c r="H381" s="35">
        <f t="shared" si="136"/>
        <v>1.32</v>
      </c>
      <c r="I381" s="37"/>
      <c r="J381" s="56"/>
      <c r="K381" s="11" t="s">
        <v>17</v>
      </c>
      <c r="L381" s="10">
        <f aca="true" t="shared" si="137" ref="L381:Q381">SUM(L379:L380)</f>
        <v>410</v>
      </c>
      <c r="M381" s="35">
        <f t="shared" si="137"/>
        <v>15.3</v>
      </c>
      <c r="N381" s="35">
        <f t="shared" si="137"/>
        <v>14.19</v>
      </c>
      <c r="O381" s="35">
        <f t="shared" si="137"/>
        <v>105.1</v>
      </c>
      <c r="P381" s="35">
        <f t="shared" si="137"/>
        <v>607.1</v>
      </c>
      <c r="Q381" s="35">
        <f t="shared" si="137"/>
        <v>1.6300000000000001</v>
      </c>
      <c r="R381" s="12"/>
    </row>
    <row r="382" spans="1:18" ht="18.75" customHeight="1">
      <c r="A382" s="57" t="s">
        <v>128</v>
      </c>
      <c r="B382" s="58"/>
      <c r="C382" s="10">
        <f aca="true" t="shared" si="138" ref="C382:H382">C381+C378+C375+C368+C366</f>
        <v>1525</v>
      </c>
      <c r="D382" s="35">
        <f t="shared" si="138"/>
        <v>54.14</v>
      </c>
      <c r="E382" s="35">
        <f t="shared" si="138"/>
        <v>46.129999999999995</v>
      </c>
      <c r="F382" s="35">
        <f t="shared" si="138"/>
        <v>245.62000000000003</v>
      </c>
      <c r="G382" s="35">
        <f t="shared" si="138"/>
        <v>1611.9</v>
      </c>
      <c r="H382" s="35">
        <f t="shared" si="138"/>
        <v>27.91</v>
      </c>
      <c r="I382" s="36"/>
      <c r="J382" s="57" t="s">
        <v>128</v>
      </c>
      <c r="K382" s="58"/>
      <c r="L382" s="10">
        <f aca="true" t="shared" si="139" ref="L382:Q382">L381+L378+L375+L368+L366</f>
        <v>1925</v>
      </c>
      <c r="M382" s="35">
        <f t="shared" si="139"/>
        <v>65.72</v>
      </c>
      <c r="N382" s="35">
        <f t="shared" si="139"/>
        <v>55.459999999999994</v>
      </c>
      <c r="O382" s="35">
        <f t="shared" si="139"/>
        <v>306.32</v>
      </c>
      <c r="P382" s="35">
        <f t="shared" si="139"/>
        <v>1984.8500000000001</v>
      </c>
      <c r="Q382" s="35">
        <f t="shared" si="139"/>
        <v>45.04</v>
      </c>
      <c r="R382" s="12"/>
    </row>
    <row r="383" spans="1:18" ht="18.75">
      <c r="A383" s="12"/>
      <c r="B383" s="12"/>
      <c r="C383" s="12"/>
      <c r="D383" s="52"/>
      <c r="E383" s="52"/>
      <c r="F383" s="52"/>
      <c r="G383" s="52"/>
      <c r="H383" s="52"/>
      <c r="I383" s="12"/>
      <c r="J383" s="12"/>
      <c r="K383" s="12"/>
      <c r="L383" s="12"/>
      <c r="M383" s="52"/>
      <c r="N383" s="52"/>
      <c r="O383" s="52"/>
      <c r="P383" s="52"/>
      <c r="Q383" s="52"/>
      <c r="R383" s="12"/>
    </row>
    <row r="384" spans="1:12" ht="18.75">
      <c r="A384" s="1" t="s">
        <v>133</v>
      </c>
      <c r="B384" s="1" t="s">
        <v>118</v>
      </c>
      <c r="C384" s="2" t="s">
        <v>102</v>
      </c>
      <c r="J384" s="1" t="s">
        <v>133</v>
      </c>
      <c r="K384" s="1" t="s">
        <v>118</v>
      </c>
      <c r="L384" s="2" t="s">
        <v>171</v>
      </c>
    </row>
    <row r="385" spans="1:18" ht="18.75">
      <c r="A385" s="76" t="s">
        <v>100</v>
      </c>
      <c r="B385" s="76"/>
      <c r="C385" s="76"/>
      <c r="D385" s="76"/>
      <c r="H385" s="51" t="s">
        <v>2</v>
      </c>
      <c r="I385" s="3"/>
      <c r="J385" s="76" t="s">
        <v>100</v>
      </c>
      <c r="K385" s="76"/>
      <c r="L385" s="76"/>
      <c r="M385" s="76"/>
      <c r="Q385" s="51" t="s">
        <v>2</v>
      </c>
      <c r="R385" s="3"/>
    </row>
    <row r="386" spans="1:18" ht="18.75">
      <c r="A386" s="4"/>
      <c r="C386" s="5"/>
      <c r="H386" s="51" t="s">
        <v>31</v>
      </c>
      <c r="I386" s="3"/>
      <c r="J386" s="4"/>
      <c r="L386" s="5"/>
      <c r="Q386" s="51" t="s">
        <v>31</v>
      </c>
      <c r="R386" s="3"/>
    </row>
    <row r="387" spans="1:10" ht="18.75">
      <c r="A387" s="4"/>
      <c r="J387" s="4"/>
    </row>
    <row r="388" spans="1:18" s="6" customFormat="1" ht="18.75" customHeight="1">
      <c r="A388" s="67" t="s">
        <v>3</v>
      </c>
      <c r="B388" s="67" t="s">
        <v>84</v>
      </c>
      <c r="C388" s="62" t="s">
        <v>4</v>
      </c>
      <c r="D388" s="70" t="s">
        <v>6</v>
      </c>
      <c r="E388" s="71"/>
      <c r="F388" s="72"/>
      <c r="G388" s="59" t="s">
        <v>7</v>
      </c>
      <c r="H388" s="59" t="s">
        <v>8</v>
      </c>
      <c r="I388" s="39"/>
      <c r="J388" s="67" t="s">
        <v>3</v>
      </c>
      <c r="K388" s="67" t="s">
        <v>84</v>
      </c>
      <c r="L388" s="62" t="s">
        <v>4</v>
      </c>
      <c r="M388" s="70" t="s">
        <v>6</v>
      </c>
      <c r="N388" s="71"/>
      <c r="O388" s="72"/>
      <c r="P388" s="59" t="s">
        <v>7</v>
      </c>
      <c r="Q388" s="59" t="s">
        <v>8</v>
      </c>
      <c r="R388" s="47"/>
    </row>
    <row r="389" spans="1:18" s="6" customFormat="1" ht="18.75">
      <c r="A389" s="68"/>
      <c r="B389" s="68"/>
      <c r="C389" s="63" t="s">
        <v>5</v>
      </c>
      <c r="D389" s="73"/>
      <c r="E389" s="74"/>
      <c r="F389" s="75"/>
      <c r="G389" s="60"/>
      <c r="H389" s="60"/>
      <c r="I389" s="40"/>
      <c r="J389" s="68"/>
      <c r="K389" s="68"/>
      <c r="L389" s="63" t="s">
        <v>5</v>
      </c>
      <c r="M389" s="73"/>
      <c r="N389" s="74"/>
      <c r="O389" s="75"/>
      <c r="P389" s="60"/>
      <c r="Q389" s="60"/>
      <c r="R389" s="47"/>
    </row>
    <row r="390" spans="1:18" s="6" customFormat="1" ht="18.75">
      <c r="A390" s="68"/>
      <c r="B390" s="68"/>
      <c r="C390" s="63"/>
      <c r="D390" s="65" t="s">
        <v>9</v>
      </c>
      <c r="E390" s="65" t="s">
        <v>10</v>
      </c>
      <c r="F390" s="65" t="s">
        <v>11</v>
      </c>
      <c r="G390" s="60"/>
      <c r="H390" s="60"/>
      <c r="I390" s="40"/>
      <c r="J390" s="68"/>
      <c r="K390" s="68"/>
      <c r="L390" s="63"/>
      <c r="M390" s="65" t="s">
        <v>9</v>
      </c>
      <c r="N390" s="65" t="s">
        <v>10</v>
      </c>
      <c r="O390" s="65" t="s">
        <v>11</v>
      </c>
      <c r="P390" s="60"/>
      <c r="Q390" s="60"/>
      <c r="R390" s="47"/>
    </row>
    <row r="391" spans="1:18" s="6" customFormat="1" ht="18.75">
      <c r="A391" s="69"/>
      <c r="B391" s="69"/>
      <c r="C391" s="64"/>
      <c r="D391" s="66"/>
      <c r="E391" s="66"/>
      <c r="F391" s="66"/>
      <c r="G391" s="61"/>
      <c r="H391" s="61"/>
      <c r="I391" s="41"/>
      <c r="J391" s="69"/>
      <c r="K391" s="69"/>
      <c r="L391" s="64"/>
      <c r="M391" s="66"/>
      <c r="N391" s="66"/>
      <c r="O391" s="66"/>
      <c r="P391" s="61"/>
      <c r="Q391" s="61"/>
      <c r="R391" s="47"/>
    </row>
    <row r="392" spans="1:18" ht="75">
      <c r="A392" s="54" t="s">
        <v>12</v>
      </c>
      <c r="B392" s="7" t="s">
        <v>219</v>
      </c>
      <c r="C392" s="8">
        <v>150</v>
      </c>
      <c r="D392" s="34">
        <v>3.8</v>
      </c>
      <c r="E392" s="34">
        <v>4.6</v>
      </c>
      <c r="F392" s="34">
        <v>1.4</v>
      </c>
      <c r="G392" s="34">
        <v>147.8</v>
      </c>
      <c r="H392" s="34" t="s">
        <v>15</v>
      </c>
      <c r="I392" s="42"/>
      <c r="J392" s="54" t="s">
        <v>12</v>
      </c>
      <c r="K392" s="7" t="s">
        <v>47</v>
      </c>
      <c r="L392" s="8">
        <v>200</v>
      </c>
      <c r="M392" s="34">
        <v>5.1</v>
      </c>
      <c r="N392" s="34">
        <v>6.1</v>
      </c>
      <c r="O392" s="34">
        <v>1.86</v>
      </c>
      <c r="P392" s="34">
        <v>197</v>
      </c>
      <c r="Q392" s="34" t="s">
        <v>15</v>
      </c>
      <c r="R392" s="48"/>
    </row>
    <row r="393" spans="1:18" ht="37.5">
      <c r="A393" s="55"/>
      <c r="B393" s="14" t="s">
        <v>48</v>
      </c>
      <c r="C393" s="8">
        <v>150</v>
      </c>
      <c r="D393" s="34">
        <v>2.9</v>
      </c>
      <c r="E393" s="34">
        <v>2.4</v>
      </c>
      <c r="F393" s="34">
        <v>14.4</v>
      </c>
      <c r="G393" s="34">
        <v>91</v>
      </c>
      <c r="H393" s="34" t="s">
        <v>15</v>
      </c>
      <c r="I393" s="43"/>
      <c r="J393" s="55"/>
      <c r="K393" s="14" t="s">
        <v>48</v>
      </c>
      <c r="L393" s="8">
        <v>180</v>
      </c>
      <c r="M393" s="34">
        <v>2.9</v>
      </c>
      <c r="N393" s="34">
        <v>2.4</v>
      </c>
      <c r="O393" s="34">
        <v>14.4</v>
      </c>
      <c r="P393" s="34">
        <v>91</v>
      </c>
      <c r="Q393" s="34" t="s">
        <v>15</v>
      </c>
      <c r="R393" s="48"/>
    </row>
    <row r="394" spans="1:18" ht="18.75">
      <c r="A394" s="55"/>
      <c r="B394" s="14" t="s">
        <v>14</v>
      </c>
      <c r="C394" s="8">
        <v>40</v>
      </c>
      <c r="D394" s="34">
        <v>2.68</v>
      </c>
      <c r="E394" s="34">
        <v>0.4</v>
      </c>
      <c r="F394" s="34">
        <v>20</v>
      </c>
      <c r="G394" s="34">
        <v>96</v>
      </c>
      <c r="H394" s="34" t="s">
        <v>15</v>
      </c>
      <c r="I394" s="43"/>
      <c r="J394" s="55"/>
      <c r="K394" s="14" t="s">
        <v>14</v>
      </c>
      <c r="L394" s="8">
        <v>40</v>
      </c>
      <c r="M394" s="34">
        <v>2.68</v>
      </c>
      <c r="N394" s="34">
        <v>0.4</v>
      </c>
      <c r="O394" s="34">
        <v>20</v>
      </c>
      <c r="P394" s="34">
        <v>96</v>
      </c>
      <c r="Q394" s="34" t="s">
        <v>15</v>
      </c>
      <c r="R394" s="48"/>
    </row>
    <row r="395" spans="1:18" ht="18.75">
      <c r="A395" s="55"/>
      <c r="B395" s="14" t="s">
        <v>49</v>
      </c>
      <c r="C395" s="8">
        <v>5</v>
      </c>
      <c r="D395" s="34">
        <v>0.02</v>
      </c>
      <c r="E395" s="34">
        <v>3.6</v>
      </c>
      <c r="F395" s="34">
        <v>0.04</v>
      </c>
      <c r="G395" s="34">
        <v>33</v>
      </c>
      <c r="H395" s="34" t="s">
        <v>15</v>
      </c>
      <c r="I395" s="43"/>
      <c r="J395" s="55"/>
      <c r="K395" s="14" t="s">
        <v>49</v>
      </c>
      <c r="L395" s="8">
        <v>10</v>
      </c>
      <c r="M395" s="34">
        <v>0.08</v>
      </c>
      <c r="N395" s="34">
        <v>7.24</v>
      </c>
      <c r="O395" s="34">
        <v>0.13</v>
      </c>
      <c r="P395" s="34">
        <v>86</v>
      </c>
      <c r="Q395" s="34" t="s">
        <v>15</v>
      </c>
      <c r="R395" s="48"/>
    </row>
    <row r="396" spans="1:18" ht="18.75">
      <c r="A396" s="56"/>
      <c r="B396" s="9" t="s">
        <v>17</v>
      </c>
      <c r="C396" s="13">
        <f aca="true" t="shared" si="140" ref="C396:H396">SUM(C392:C395)</f>
        <v>345</v>
      </c>
      <c r="D396" s="35">
        <f>SUM(D392:D395)</f>
        <v>9.399999999999999</v>
      </c>
      <c r="E396" s="35">
        <f t="shared" si="140"/>
        <v>11</v>
      </c>
      <c r="F396" s="35">
        <f t="shared" si="140"/>
        <v>35.839999999999996</v>
      </c>
      <c r="G396" s="35">
        <f t="shared" si="140"/>
        <v>367.8</v>
      </c>
      <c r="H396" s="35">
        <f t="shared" si="140"/>
        <v>0</v>
      </c>
      <c r="I396" s="37"/>
      <c r="J396" s="56"/>
      <c r="K396" s="9" t="s">
        <v>17</v>
      </c>
      <c r="L396" s="13">
        <f aca="true" t="shared" si="141" ref="L396:Q396">SUM(L392:L395)</f>
        <v>430</v>
      </c>
      <c r="M396" s="35">
        <f t="shared" si="141"/>
        <v>10.76</v>
      </c>
      <c r="N396" s="35">
        <f t="shared" si="141"/>
        <v>16.14</v>
      </c>
      <c r="O396" s="35">
        <f t="shared" si="141"/>
        <v>36.39000000000001</v>
      </c>
      <c r="P396" s="35">
        <f t="shared" si="141"/>
        <v>470</v>
      </c>
      <c r="Q396" s="35">
        <f t="shared" si="141"/>
        <v>0</v>
      </c>
      <c r="R396" s="12"/>
    </row>
    <row r="397" spans="1:18" ht="93.75">
      <c r="A397" s="54" t="s">
        <v>18</v>
      </c>
      <c r="B397" s="7" t="s">
        <v>19</v>
      </c>
      <c r="C397" s="8">
        <v>100</v>
      </c>
      <c r="D397" s="34">
        <v>0.5</v>
      </c>
      <c r="E397" s="34" t="s">
        <v>15</v>
      </c>
      <c r="F397" s="34">
        <v>10.1</v>
      </c>
      <c r="G397" s="34">
        <v>42.4</v>
      </c>
      <c r="H397" s="34">
        <v>2</v>
      </c>
      <c r="I397" s="42"/>
      <c r="J397" s="54" t="s">
        <v>18</v>
      </c>
      <c r="K397" s="7" t="s">
        <v>19</v>
      </c>
      <c r="L397" s="8">
        <v>180</v>
      </c>
      <c r="M397" s="34">
        <v>0.9</v>
      </c>
      <c r="N397" s="34" t="s">
        <v>15</v>
      </c>
      <c r="O397" s="34">
        <v>18.18</v>
      </c>
      <c r="P397" s="34">
        <v>76.8</v>
      </c>
      <c r="Q397" s="34">
        <v>3.6</v>
      </c>
      <c r="R397" s="48"/>
    </row>
    <row r="398" spans="1:18" ht="18.75">
      <c r="A398" s="56"/>
      <c r="B398" s="9" t="s">
        <v>17</v>
      </c>
      <c r="C398" s="10">
        <f aca="true" t="shared" si="142" ref="C398:H398">SUM(C397:C397)</f>
        <v>100</v>
      </c>
      <c r="D398" s="35">
        <f t="shared" si="142"/>
        <v>0.5</v>
      </c>
      <c r="E398" s="35">
        <f t="shared" si="142"/>
        <v>0</v>
      </c>
      <c r="F398" s="35">
        <f t="shared" si="142"/>
        <v>10.1</v>
      </c>
      <c r="G398" s="35">
        <f t="shared" si="142"/>
        <v>42.4</v>
      </c>
      <c r="H398" s="35">
        <f t="shared" si="142"/>
        <v>2</v>
      </c>
      <c r="I398" s="37"/>
      <c r="J398" s="56"/>
      <c r="K398" s="9" t="s">
        <v>17</v>
      </c>
      <c r="L398" s="10">
        <f aca="true" t="shared" si="143" ref="L398:Q398">SUM(L397:L397)</f>
        <v>180</v>
      </c>
      <c r="M398" s="35">
        <f t="shared" si="143"/>
        <v>0.9</v>
      </c>
      <c r="N398" s="35">
        <f t="shared" si="143"/>
        <v>0</v>
      </c>
      <c r="O398" s="35">
        <f t="shared" si="143"/>
        <v>18.18</v>
      </c>
      <c r="P398" s="35">
        <f t="shared" si="143"/>
        <v>76.8</v>
      </c>
      <c r="Q398" s="35">
        <f t="shared" si="143"/>
        <v>3.6</v>
      </c>
      <c r="R398" s="12"/>
    </row>
    <row r="399" spans="1:18" ht="37.5">
      <c r="A399" s="54" t="s">
        <v>20</v>
      </c>
      <c r="B399" s="14" t="s">
        <v>135</v>
      </c>
      <c r="C399" s="8">
        <v>30</v>
      </c>
      <c r="D399" s="34">
        <v>0.4</v>
      </c>
      <c r="E399" s="34">
        <v>1.9</v>
      </c>
      <c r="F399" s="34">
        <v>2.5</v>
      </c>
      <c r="G399" s="34">
        <v>28.2</v>
      </c>
      <c r="H399" s="34">
        <v>2.9</v>
      </c>
      <c r="I399" s="42"/>
      <c r="J399" s="54" t="s">
        <v>20</v>
      </c>
      <c r="K399" s="14" t="s">
        <v>135</v>
      </c>
      <c r="L399" s="8">
        <v>50</v>
      </c>
      <c r="M399" s="34">
        <v>0.6</v>
      </c>
      <c r="N399" s="34">
        <v>3</v>
      </c>
      <c r="O399" s="34">
        <v>4.2</v>
      </c>
      <c r="P399" s="34">
        <v>47</v>
      </c>
      <c r="Q399" s="34">
        <v>3.3</v>
      </c>
      <c r="R399" s="48"/>
    </row>
    <row r="400" spans="1:18" ht="18.75">
      <c r="A400" s="55"/>
      <c r="B400" s="14" t="s">
        <v>224</v>
      </c>
      <c r="C400" s="8">
        <v>150</v>
      </c>
      <c r="D400" s="34">
        <v>1.6</v>
      </c>
      <c r="E400" s="34">
        <v>4</v>
      </c>
      <c r="F400" s="34">
        <v>8.9</v>
      </c>
      <c r="G400" s="34">
        <v>78.9</v>
      </c>
      <c r="H400" s="34">
        <v>5.3</v>
      </c>
      <c r="I400" s="43"/>
      <c r="J400" s="55"/>
      <c r="K400" s="14" t="s">
        <v>224</v>
      </c>
      <c r="L400" s="8">
        <v>200</v>
      </c>
      <c r="M400" s="34">
        <v>2.1</v>
      </c>
      <c r="N400" s="34">
        <v>5.3</v>
      </c>
      <c r="O400" s="34">
        <v>11.8</v>
      </c>
      <c r="P400" s="34">
        <v>105.2</v>
      </c>
      <c r="Q400" s="34">
        <v>7.1</v>
      </c>
      <c r="R400" s="48"/>
    </row>
    <row r="401" spans="1:18" ht="37.5">
      <c r="A401" s="55"/>
      <c r="B401" s="14" t="s">
        <v>136</v>
      </c>
      <c r="C401" s="8">
        <v>160</v>
      </c>
      <c r="D401" s="34">
        <v>20</v>
      </c>
      <c r="E401" s="34">
        <v>5.4</v>
      </c>
      <c r="F401" s="34">
        <v>15.9</v>
      </c>
      <c r="G401" s="34">
        <v>180.7</v>
      </c>
      <c r="H401" s="34">
        <v>1.4</v>
      </c>
      <c r="I401" s="43"/>
      <c r="J401" s="55"/>
      <c r="K401" s="14" t="s">
        <v>136</v>
      </c>
      <c r="L401" s="8">
        <v>200</v>
      </c>
      <c r="M401" s="34">
        <v>25</v>
      </c>
      <c r="N401" s="34">
        <v>6.8</v>
      </c>
      <c r="O401" s="34">
        <v>19.9</v>
      </c>
      <c r="P401" s="34">
        <v>240.9</v>
      </c>
      <c r="Q401" s="34">
        <v>1.8</v>
      </c>
      <c r="R401" s="48"/>
    </row>
    <row r="402" spans="1:18" ht="18.75">
      <c r="A402" s="55"/>
      <c r="B402" s="7" t="s">
        <v>37</v>
      </c>
      <c r="C402" s="8">
        <v>150</v>
      </c>
      <c r="D402" s="34">
        <v>0.1</v>
      </c>
      <c r="E402" s="34">
        <v>0.1</v>
      </c>
      <c r="F402" s="34">
        <v>19.9</v>
      </c>
      <c r="G402" s="34">
        <v>81.3</v>
      </c>
      <c r="H402" s="34">
        <v>1.4</v>
      </c>
      <c r="I402" s="43"/>
      <c r="J402" s="55"/>
      <c r="K402" s="7" t="s">
        <v>37</v>
      </c>
      <c r="L402" s="8">
        <v>180</v>
      </c>
      <c r="M402" s="34">
        <v>0.16</v>
      </c>
      <c r="N402" s="34">
        <v>0.16</v>
      </c>
      <c r="O402" s="34">
        <v>23.88</v>
      </c>
      <c r="P402" s="34">
        <v>97.6</v>
      </c>
      <c r="Q402" s="34">
        <v>1.72</v>
      </c>
      <c r="R402" s="48"/>
    </row>
    <row r="403" spans="1:18" ht="18.75">
      <c r="A403" s="55"/>
      <c r="B403" s="14" t="s">
        <v>23</v>
      </c>
      <c r="C403" s="8">
        <v>15</v>
      </c>
      <c r="D403" s="34">
        <v>0.99</v>
      </c>
      <c r="E403" s="34">
        <v>0.18</v>
      </c>
      <c r="F403" s="34">
        <v>5.1</v>
      </c>
      <c r="G403" s="34">
        <v>25.6</v>
      </c>
      <c r="H403" s="34" t="s">
        <v>15</v>
      </c>
      <c r="I403" s="43"/>
      <c r="J403" s="55"/>
      <c r="K403" s="14" t="s">
        <v>23</v>
      </c>
      <c r="L403" s="8">
        <v>20</v>
      </c>
      <c r="M403" s="34">
        <v>1.32</v>
      </c>
      <c r="N403" s="34">
        <v>0.24</v>
      </c>
      <c r="O403" s="34">
        <v>5.1</v>
      </c>
      <c r="P403" s="34">
        <v>34.1</v>
      </c>
      <c r="Q403" s="34" t="s">
        <v>15</v>
      </c>
      <c r="R403" s="48"/>
    </row>
    <row r="404" spans="1:18" ht="18.75">
      <c r="A404" s="55"/>
      <c r="B404" s="14" t="s">
        <v>14</v>
      </c>
      <c r="C404" s="8">
        <v>15</v>
      </c>
      <c r="D404" s="34">
        <v>1.2</v>
      </c>
      <c r="E404" s="34">
        <v>0.15</v>
      </c>
      <c r="F404" s="34">
        <v>7.5</v>
      </c>
      <c r="G404" s="34">
        <v>39</v>
      </c>
      <c r="H404" s="34" t="s">
        <v>15</v>
      </c>
      <c r="I404" s="43"/>
      <c r="J404" s="55"/>
      <c r="K404" s="14" t="s">
        <v>14</v>
      </c>
      <c r="L404" s="8">
        <v>20</v>
      </c>
      <c r="M404" s="34">
        <v>1.6</v>
      </c>
      <c r="N404" s="34">
        <v>0.2</v>
      </c>
      <c r="O404" s="34">
        <v>10</v>
      </c>
      <c r="P404" s="34">
        <v>48</v>
      </c>
      <c r="Q404" s="34" t="s">
        <v>15</v>
      </c>
      <c r="R404" s="48"/>
    </row>
    <row r="405" spans="1:18" ht="18.75">
      <c r="A405" s="56"/>
      <c r="B405" s="9" t="s">
        <v>17</v>
      </c>
      <c r="C405" s="10">
        <f aca="true" t="shared" si="144" ref="C405:H405">SUM(C399:C404)</f>
        <v>520</v>
      </c>
      <c r="D405" s="35">
        <f t="shared" si="144"/>
        <v>24.29</v>
      </c>
      <c r="E405" s="35">
        <f t="shared" si="144"/>
        <v>11.73</v>
      </c>
      <c r="F405" s="35">
        <f t="shared" si="144"/>
        <v>59.800000000000004</v>
      </c>
      <c r="G405" s="35">
        <f t="shared" si="144"/>
        <v>433.70000000000005</v>
      </c>
      <c r="H405" s="35">
        <f t="shared" si="144"/>
        <v>11</v>
      </c>
      <c r="I405" s="37"/>
      <c r="J405" s="56"/>
      <c r="K405" s="9" t="s">
        <v>17</v>
      </c>
      <c r="L405" s="10">
        <f aca="true" t="shared" si="145" ref="L405:Q405">SUM(L399:L404)</f>
        <v>670</v>
      </c>
      <c r="M405" s="35">
        <f t="shared" si="145"/>
        <v>30.78</v>
      </c>
      <c r="N405" s="35">
        <f t="shared" si="145"/>
        <v>15.700000000000001</v>
      </c>
      <c r="O405" s="35">
        <f t="shared" si="145"/>
        <v>74.88</v>
      </c>
      <c r="P405" s="35">
        <f t="shared" si="145"/>
        <v>572.8000000000001</v>
      </c>
      <c r="Q405" s="35">
        <f t="shared" si="145"/>
        <v>13.92</v>
      </c>
      <c r="R405" s="12"/>
    </row>
    <row r="406" spans="1:18" ht="37.5">
      <c r="A406" s="54" t="s">
        <v>24</v>
      </c>
      <c r="B406" s="14" t="s">
        <v>25</v>
      </c>
      <c r="C406" s="8">
        <v>150</v>
      </c>
      <c r="D406" s="34">
        <v>4.2</v>
      </c>
      <c r="E406" s="34">
        <v>4.8</v>
      </c>
      <c r="F406" s="34">
        <v>6</v>
      </c>
      <c r="G406" s="34">
        <v>84.2</v>
      </c>
      <c r="H406" s="34">
        <v>1.2</v>
      </c>
      <c r="I406" s="42"/>
      <c r="J406" s="54" t="s">
        <v>24</v>
      </c>
      <c r="K406" s="14" t="s">
        <v>25</v>
      </c>
      <c r="L406" s="8">
        <v>180</v>
      </c>
      <c r="M406" s="34">
        <v>5</v>
      </c>
      <c r="N406" s="34">
        <v>5.7</v>
      </c>
      <c r="O406" s="34">
        <v>7.2</v>
      </c>
      <c r="P406" s="34">
        <v>101</v>
      </c>
      <c r="Q406" s="34">
        <v>1.2</v>
      </c>
      <c r="R406" s="48"/>
    </row>
    <row r="407" spans="1:18" ht="18.75">
      <c r="A407" s="55"/>
      <c r="B407" s="14" t="s">
        <v>158</v>
      </c>
      <c r="C407" s="8">
        <v>50</v>
      </c>
      <c r="D407" s="34">
        <v>3.88</v>
      </c>
      <c r="E407" s="34">
        <v>2.36</v>
      </c>
      <c r="F407" s="34">
        <v>26.15</v>
      </c>
      <c r="G407" s="34">
        <v>141</v>
      </c>
      <c r="H407" s="34" t="s">
        <v>15</v>
      </c>
      <c r="I407" s="43"/>
      <c r="J407" s="55"/>
      <c r="K407" s="14" t="s">
        <v>158</v>
      </c>
      <c r="L407" s="8">
        <v>50</v>
      </c>
      <c r="M407" s="34">
        <v>3.88</v>
      </c>
      <c r="N407" s="34">
        <v>2.36</v>
      </c>
      <c r="O407" s="34">
        <v>26.15</v>
      </c>
      <c r="P407" s="34">
        <v>141</v>
      </c>
      <c r="Q407" s="34" t="s">
        <v>15</v>
      </c>
      <c r="R407" s="48"/>
    </row>
    <row r="408" spans="1:18" ht="18.75">
      <c r="A408" s="56"/>
      <c r="B408" s="9" t="s">
        <v>17</v>
      </c>
      <c r="C408" s="10">
        <f aca="true" t="shared" si="146" ref="C408:H408">SUM(C406:C407)</f>
        <v>200</v>
      </c>
      <c r="D408" s="35">
        <f t="shared" si="146"/>
        <v>8.08</v>
      </c>
      <c r="E408" s="35">
        <f t="shared" si="146"/>
        <v>7.16</v>
      </c>
      <c r="F408" s="35">
        <f t="shared" si="146"/>
        <v>32.15</v>
      </c>
      <c r="G408" s="35">
        <f t="shared" si="146"/>
        <v>225.2</v>
      </c>
      <c r="H408" s="35">
        <f t="shared" si="146"/>
        <v>1.2</v>
      </c>
      <c r="I408" s="37"/>
      <c r="J408" s="56"/>
      <c r="K408" s="9" t="s">
        <v>17</v>
      </c>
      <c r="L408" s="10">
        <f aca="true" t="shared" si="147" ref="L408:Q408">SUM(L406:L407)</f>
        <v>230</v>
      </c>
      <c r="M408" s="35">
        <f t="shared" si="147"/>
        <v>8.879999999999999</v>
      </c>
      <c r="N408" s="35">
        <f t="shared" si="147"/>
        <v>8.06</v>
      </c>
      <c r="O408" s="35">
        <f t="shared" si="147"/>
        <v>33.35</v>
      </c>
      <c r="P408" s="35">
        <f t="shared" si="147"/>
        <v>242</v>
      </c>
      <c r="Q408" s="35">
        <f t="shared" si="147"/>
        <v>1.2</v>
      </c>
      <c r="R408" s="12"/>
    </row>
    <row r="409" spans="1:18" ht="56.25">
      <c r="A409" s="54" t="s">
        <v>26</v>
      </c>
      <c r="B409" s="14" t="s">
        <v>138</v>
      </c>
      <c r="C409" s="8">
        <v>30</v>
      </c>
      <c r="D409" s="34">
        <v>0.4</v>
      </c>
      <c r="E409" s="34">
        <v>2.2</v>
      </c>
      <c r="F409" s="34">
        <v>2.7</v>
      </c>
      <c r="G409" s="34">
        <v>26.3</v>
      </c>
      <c r="H409" s="34">
        <v>9.7</v>
      </c>
      <c r="I409" s="42"/>
      <c r="J409" s="54" t="s">
        <v>26</v>
      </c>
      <c r="K409" s="14" t="s">
        <v>138</v>
      </c>
      <c r="L409" s="8">
        <v>50</v>
      </c>
      <c r="M409" s="34">
        <v>0.7</v>
      </c>
      <c r="N409" s="34">
        <v>3.64</v>
      </c>
      <c r="O409" s="34">
        <v>4.5</v>
      </c>
      <c r="P409" s="34">
        <v>43.9</v>
      </c>
      <c r="Q409" s="34">
        <v>16.2</v>
      </c>
      <c r="R409" s="48"/>
    </row>
    <row r="410" spans="1:18" ht="37.5">
      <c r="A410" s="55"/>
      <c r="B410" s="14" t="s">
        <v>139</v>
      </c>
      <c r="C410" s="8">
        <v>50</v>
      </c>
      <c r="D410" s="34">
        <v>6.7</v>
      </c>
      <c r="E410" s="34">
        <v>2.1</v>
      </c>
      <c r="F410" s="34">
        <v>5.4</v>
      </c>
      <c r="G410" s="34">
        <v>67.5</v>
      </c>
      <c r="H410" s="34">
        <v>1.7</v>
      </c>
      <c r="I410" s="43"/>
      <c r="J410" s="55"/>
      <c r="K410" s="14" t="s">
        <v>139</v>
      </c>
      <c r="L410" s="8">
        <v>70</v>
      </c>
      <c r="M410" s="34">
        <v>9.4</v>
      </c>
      <c r="N410" s="34">
        <v>2.96</v>
      </c>
      <c r="O410" s="34">
        <v>7.5</v>
      </c>
      <c r="P410" s="34">
        <v>94.5</v>
      </c>
      <c r="Q410" s="34">
        <v>2.4</v>
      </c>
      <c r="R410" s="48"/>
    </row>
    <row r="411" spans="1:18" ht="18.75">
      <c r="A411" s="55"/>
      <c r="B411" s="14" t="s">
        <v>140</v>
      </c>
      <c r="C411" s="8">
        <v>30</v>
      </c>
      <c r="D411" s="34">
        <v>0.3</v>
      </c>
      <c r="E411" s="34">
        <v>1.3</v>
      </c>
      <c r="F411" s="34">
        <v>2.4</v>
      </c>
      <c r="G411" s="34">
        <v>22.35</v>
      </c>
      <c r="H411" s="34">
        <v>0.7</v>
      </c>
      <c r="I411" s="43"/>
      <c r="J411" s="55"/>
      <c r="K411" s="14" t="s">
        <v>140</v>
      </c>
      <c r="L411" s="8">
        <v>30</v>
      </c>
      <c r="M411" s="34">
        <v>0.3</v>
      </c>
      <c r="N411" s="34">
        <v>1.3</v>
      </c>
      <c r="O411" s="34">
        <v>2.4</v>
      </c>
      <c r="P411" s="34">
        <v>22.35</v>
      </c>
      <c r="Q411" s="34">
        <v>0.7</v>
      </c>
      <c r="R411" s="48"/>
    </row>
    <row r="412" spans="1:18" ht="18.75">
      <c r="A412" s="55"/>
      <c r="B412" s="14" t="s">
        <v>77</v>
      </c>
      <c r="C412" s="8">
        <v>110</v>
      </c>
      <c r="D412" s="34">
        <v>2.64</v>
      </c>
      <c r="E412" s="34">
        <v>3.2</v>
      </c>
      <c r="F412" s="34">
        <v>27.5</v>
      </c>
      <c r="G412" s="34">
        <v>149.3</v>
      </c>
      <c r="H412" s="34" t="s">
        <v>15</v>
      </c>
      <c r="I412" s="43"/>
      <c r="J412" s="55"/>
      <c r="K412" s="14" t="s">
        <v>77</v>
      </c>
      <c r="L412" s="8">
        <v>130</v>
      </c>
      <c r="M412" s="34">
        <v>3.2</v>
      </c>
      <c r="N412" s="34">
        <v>4.7</v>
      </c>
      <c r="O412" s="34">
        <v>31.8</v>
      </c>
      <c r="P412" s="34">
        <v>181.74</v>
      </c>
      <c r="Q412" s="34" t="s">
        <v>15</v>
      </c>
      <c r="R412" s="48"/>
    </row>
    <row r="413" spans="1:18" ht="37.5">
      <c r="A413" s="55"/>
      <c r="B413" s="14" t="s">
        <v>141</v>
      </c>
      <c r="C413" s="8">
        <v>150</v>
      </c>
      <c r="D413" s="34">
        <v>0.1</v>
      </c>
      <c r="E413" s="34">
        <v>0.01</v>
      </c>
      <c r="F413" s="34">
        <v>12.2</v>
      </c>
      <c r="G413" s="34">
        <v>49.5</v>
      </c>
      <c r="H413" s="34">
        <v>2.8</v>
      </c>
      <c r="I413" s="43"/>
      <c r="J413" s="55"/>
      <c r="K413" s="14" t="s">
        <v>141</v>
      </c>
      <c r="L413" s="8">
        <v>180</v>
      </c>
      <c r="M413" s="34">
        <v>0.12</v>
      </c>
      <c r="N413" s="34">
        <v>0.02</v>
      </c>
      <c r="O413" s="34">
        <v>12.2</v>
      </c>
      <c r="P413" s="34">
        <v>49.5</v>
      </c>
      <c r="Q413" s="34">
        <v>2.8</v>
      </c>
      <c r="R413" s="48"/>
    </row>
    <row r="414" spans="1:18" ht="18.75">
      <c r="A414" s="55"/>
      <c r="B414" s="14" t="s">
        <v>23</v>
      </c>
      <c r="C414" s="8">
        <v>30</v>
      </c>
      <c r="D414" s="34">
        <v>1.98</v>
      </c>
      <c r="E414" s="34">
        <v>0.36</v>
      </c>
      <c r="F414" s="34">
        <v>10.2</v>
      </c>
      <c r="G414" s="34">
        <v>42.7</v>
      </c>
      <c r="H414" s="34" t="s">
        <v>15</v>
      </c>
      <c r="I414" s="43"/>
      <c r="J414" s="55"/>
      <c r="K414" s="14" t="s">
        <v>23</v>
      </c>
      <c r="L414" s="8">
        <v>40</v>
      </c>
      <c r="M414" s="34">
        <v>2.64</v>
      </c>
      <c r="N414" s="34">
        <v>0.48</v>
      </c>
      <c r="O414" s="34">
        <v>13.6</v>
      </c>
      <c r="P414" s="34">
        <v>68.2</v>
      </c>
      <c r="Q414" s="34" t="s">
        <v>15</v>
      </c>
      <c r="R414" s="48"/>
    </row>
    <row r="415" spans="1:18" ht="18.75">
      <c r="A415" s="56"/>
      <c r="B415" s="11" t="s">
        <v>17</v>
      </c>
      <c r="C415" s="10">
        <f aca="true" t="shared" si="148" ref="C415:H415">SUM(C409:C414)</f>
        <v>400</v>
      </c>
      <c r="D415" s="35">
        <f>SUM(D409:D414)</f>
        <v>12.120000000000001</v>
      </c>
      <c r="E415" s="35">
        <f t="shared" si="148"/>
        <v>9.17</v>
      </c>
      <c r="F415" s="35">
        <f t="shared" si="148"/>
        <v>60.400000000000006</v>
      </c>
      <c r="G415" s="35">
        <f t="shared" si="148"/>
        <v>357.65000000000003</v>
      </c>
      <c r="H415" s="35">
        <f t="shared" si="148"/>
        <v>14.899999999999999</v>
      </c>
      <c r="I415" s="37"/>
      <c r="J415" s="56"/>
      <c r="K415" s="11" t="s">
        <v>17</v>
      </c>
      <c r="L415" s="10">
        <f aca="true" t="shared" si="149" ref="L415:Q415">SUM(L409:L414)</f>
        <v>500</v>
      </c>
      <c r="M415" s="35">
        <f t="shared" si="149"/>
        <v>16.36</v>
      </c>
      <c r="N415" s="35">
        <f t="shared" si="149"/>
        <v>13.1</v>
      </c>
      <c r="O415" s="35">
        <f t="shared" si="149"/>
        <v>72</v>
      </c>
      <c r="P415" s="35">
        <f t="shared" si="149"/>
        <v>460.19</v>
      </c>
      <c r="Q415" s="35">
        <f t="shared" si="149"/>
        <v>22.099999999999998</v>
      </c>
      <c r="R415" s="12"/>
    </row>
    <row r="416" spans="1:18" ht="18.75" customHeight="1">
      <c r="A416" s="57" t="s">
        <v>134</v>
      </c>
      <c r="B416" s="58"/>
      <c r="C416" s="10">
        <f aca="true" t="shared" si="150" ref="C416:H416">C415+C408+C405+C398+C396</f>
        <v>1565</v>
      </c>
      <c r="D416" s="35">
        <f t="shared" si="150"/>
        <v>54.39</v>
      </c>
      <c r="E416" s="35">
        <f t="shared" si="150"/>
        <v>39.06</v>
      </c>
      <c r="F416" s="35">
        <f t="shared" si="150"/>
        <v>198.29000000000002</v>
      </c>
      <c r="G416" s="35">
        <f t="shared" si="150"/>
        <v>1426.75</v>
      </c>
      <c r="H416" s="35">
        <f t="shared" si="150"/>
        <v>29.099999999999998</v>
      </c>
      <c r="I416" s="36"/>
      <c r="J416" s="57" t="s">
        <v>134</v>
      </c>
      <c r="K416" s="58"/>
      <c r="L416" s="10">
        <f aca="true" t="shared" si="151" ref="L416:Q416">L415+L408+L405+L398+L396</f>
        <v>2010</v>
      </c>
      <c r="M416" s="35">
        <f t="shared" si="151"/>
        <v>67.67999999999999</v>
      </c>
      <c r="N416" s="35">
        <f t="shared" si="151"/>
        <v>53</v>
      </c>
      <c r="O416" s="35">
        <f t="shared" si="151"/>
        <v>234.8</v>
      </c>
      <c r="P416" s="35">
        <f t="shared" si="151"/>
        <v>1821.7900000000002</v>
      </c>
      <c r="Q416" s="35">
        <f t="shared" si="151"/>
        <v>40.82</v>
      </c>
      <c r="R416" s="12"/>
    </row>
    <row r="417" spans="1:18" ht="18.75">
      <c r="A417" s="12"/>
      <c r="B417" s="12"/>
      <c r="C417" s="12"/>
      <c r="D417" s="52"/>
      <c r="E417" s="52"/>
      <c r="F417" s="52"/>
      <c r="G417" s="52"/>
      <c r="H417" s="52"/>
      <c r="I417" s="12"/>
      <c r="J417" s="12"/>
      <c r="K417" s="12"/>
      <c r="L417" s="12"/>
      <c r="M417" s="52"/>
      <c r="N417" s="52"/>
      <c r="O417" s="52"/>
      <c r="P417" s="52"/>
      <c r="Q417" s="52"/>
      <c r="R417" s="12"/>
    </row>
    <row r="418" spans="1:12" ht="18.75">
      <c r="A418" s="1" t="s">
        <v>142</v>
      </c>
      <c r="B418" s="1" t="s">
        <v>118</v>
      </c>
      <c r="C418" s="2" t="s">
        <v>102</v>
      </c>
      <c r="J418" s="1" t="s">
        <v>142</v>
      </c>
      <c r="K418" s="1" t="s">
        <v>118</v>
      </c>
      <c r="L418" s="2" t="s">
        <v>171</v>
      </c>
    </row>
    <row r="419" spans="1:18" ht="18.75">
      <c r="A419" s="76" t="s">
        <v>97</v>
      </c>
      <c r="B419" s="76"/>
      <c r="C419" s="76"/>
      <c r="D419" s="76"/>
      <c r="H419" s="51" t="s">
        <v>2</v>
      </c>
      <c r="I419" s="3"/>
      <c r="J419" s="76" t="s">
        <v>97</v>
      </c>
      <c r="K419" s="76"/>
      <c r="L419" s="76"/>
      <c r="M419" s="76"/>
      <c r="Q419" s="51" t="s">
        <v>2</v>
      </c>
      <c r="R419" s="3"/>
    </row>
    <row r="420" spans="1:18" ht="18.75">
      <c r="A420" s="4"/>
      <c r="C420" s="5"/>
      <c r="H420" s="51" t="s">
        <v>31</v>
      </c>
      <c r="I420" s="3"/>
      <c r="J420" s="4"/>
      <c r="L420" s="5"/>
      <c r="Q420" s="51" t="s">
        <v>31</v>
      </c>
      <c r="R420" s="3"/>
    </row>
    <row r="421" spans="1:10" ht="18.75">
      <c r="A421" s="4"/>
      <c r="J421" s="4"/>
    </row>
    <row r="422" spans="1:18" s="6" customFormat="1" ht="18.75" customHeight="1">
      <c r="A422" s="67" t="s">
        <v>3</v>
      </c>
      <c r="B422" s="67" t="s">
        <v>84</v>
      </c>
      <c r="C422" s="62" t="s">
        <v>4</v>
      </c>
      <c r="D422" s="70" t="s">
        <v>6</v>
      </c>
      <c r="E422" s="71"/>
      <c r="F422" s="72"/>
      <c r="G422" s="59" t="s">
        <v>7</v>
      </c>
      <c r="H422" s="59" t="s">
        <v>8</v>
      </c>
      <c r="I422" s="39"/>
      <c r="J422" s="67" t="s">
        <v>3</v>
      </c>
      <c r="K422" s="67" t="s">
        <v>84</v>
      </c>
      <c r="L422" s="62" t="s">
        <v>4</v>
      </c>
      <c r="M422" s="70" t="s">
        <v>6</v>
      </c>
      <c r="N422" s="71"/>
      <c r="O422" s="72"/>
      <c r="P422" s="59" t="s">
        <v>7</v>
      </c>
      <c r="Q422" s="59" t="s">
        <v>8</v>
      </c>
      <c r="R422" s="47"/>
    </row>
    <row r="423" spans="1:18" s="6" customFormat="1" ht="18.75">
      <c r="A423" s="68"/>
      <c r="B423" s="68"/>
      <c r="C423" s="63" t="s">
        <v>5</v>
      </c>
      <c r="D423" s="73"/>
      <c r="E423" s="74"/>
      <c r="F423" s="75"/>
      <c r="G423" s="60"/>
      <c r="H423" s="60"/>
      <c r="I423" s="40"/>
      <c r="J423" s="68"/>
      <c r="K423" s="68"/>
      <c r="L423" s="63" t="s">
        <v>5</v>
      </c>
      <c r="M423" s="73"/>
      <c r="N423" s="74"/>
      <c r="O423" s="75"/>
      <c r="P423" s="60"/>
      <c r="Q423" s="60"/>
      <c r="R423" s="47"/>
    </row>
    <row r="424" spans="1:18" s="6" customFormat="1" ht="18.75">
      <c r="A424" s="68"/>
      <c r="B424" s="68"/>
      <c r="C424" s="63"/>
      <c r="D424" s="65" t="s">
        <v>9</v>
      </c>
      <c r="E424" s="65" t="s">
        <v>10</v>
      </c>
      <c r="F424" s="65" t="s">
        <v>11</v>
      </c>
      <c r="G424" s="60"/>
      <c r="H424" s="60"/>
      <c r="I424" s="40"/>
      <c r="J424" s="68"/>
      <c r="K424" s="68"/>
      <c r="L424" s="63"/>
      <c r="M424" s="65" t="s">
        <v>9</v>
      </c>
      <c r="N424" s="65" t="s">
        <v>10</v>
      </c>
      <c r="O424" s="65" t="s">
        <v>11</v>
      </c>
      <c r="P424" s="60"/>
      <c r="Q424" s="60"/>
      <c r="R424" s="47"/>
    </row>
    <row r="425" spans="1:18" s="6" customFormat="1" ht="18.75">
      <c r="A425" s="69"/>
      <c r="B425" s="69"/>
      <c r="C425" s="64"/>
      <c r="D425" s="66"/>
      <c r="E425" s="66"/>
      <c r="F425" s="66"/>
      <c r="G425" s="61"/>
      <c r="H425" s="61"/>
      <c r="I425" s="41"/>
      <c r="J425" s="69"/>
      <c r="K425" s="69"/>
      <c r="L425" s="64"/>
      <c r="M425" s="66"/>
      <c r="N425" s="66"/>
      <c r="O425" s="66"/>
      <c r="P425" s="61"/>
      <c r="Q425" s="61"/>
      <c r="R425" s="47"/>
    </row>
    <row r="426" spans="1:18" ht="56.25">
      <c r="A426" s="54" t="s">
        <v>12</v>
      </c>
      <c r="B426" s="14" t="s">
        <v>144</v>
      </c>
      <c r="C426" s="8">
        <v>150</v>
      </c>
      <c r="D426" s="34">
        <v>5.5</v>
      </c>
      <c r="E426" s="34">
        <v>5</v>
      </c>
      <c r="F426" s="34">
        <v>26.4</v>
      </c>
      <c r="G426" s="34">
        <v>172.7</v>
      </c>
      <c r="H426" s="34">
        <v>2.4</v>
      </c>
      <c r="I426" s="42"/>
      <c r="J426" s="54" t="s">
        <v>12</v>
      </c>
      <c r="K426" s="14" t="s">
        <v>144</v>
      </c>
      <c r="L426" s="8">
        <v>200</v>
      </c>
      <c r="M426" s="34">
        <v>7.3</v>
      </c>
      <c r="N426" s="34">
        <v>6.7</v>
      </c>
      <c r="O426" s="34">
        <v>35.2</v>
      </c>
      <c r="P426" s="34">
        <v>230.2</v>
      </c>
      <c r="Q426" s="34">
        <v>3.2</v>
      </c>
      <c r="R426" s="48"/>
    </row>
    <row r="427" spans="1:18" ht="18.75">
      <c r="A427" s="55"/>
      <c r="B427" s="14" t="s">
        <v>60</v>
      </c>
      <c r="C427" s="8">
        <v>150</v>
      </c>
      <c r="D427" s="34">
        <v>3.2</v>
      </c>
      <c r="E427" s="34">
        <v>2.8</v>
      </c>
      <c r="F427" s="34">
        <v>12.9</v>
      </c>
      <c r="G427" s="34">
        <v>88.3</v>
      </c>
      <c r="H427" s="34">
        <v>1.2</v>
      </c>
      <c r="I427" s="43"/>
      <c r="J427" s="55"/>
      <c r="K427" s="14" t="s">
        <v>60</v>
      </c>
      <c r="L427" s="8">
        <v>180</v>
      </c>
      <c r="M427" s="34">
        <v>3.8</v>
      </c>
      <c r="N427" s="34">
        <v>3.3</v>
      </c>
      <c r="O427" s="34">
        <v>15.5</v>
      </c>
      <c r="P427" s="34">
        <v>106</v>
      </c>
      <c r="Q427" s="34">
        <v>1.44</v>
      </c>
      <c r="R427" s="48"/>
    </row>
    <row r="428" spans="1:18" ht="56.25">
      <c r="A428" s="55"/>
      <c r="B428" s="14" t="s">
        <v>106</v>
      </c>
      <c r="C428" s="8">
        <v>55</v>
      </c>
      <c r="D428" s="34">
        <v>5.82</v>
      </c>
      <c r="E428" s="34">
        <v>6.93</v>
      </c>
      <c r="F428" s="34">
        <v>20.1</v>
      </c>
      <c r="G428" s="34">
        <v>163</v>
      </c>
      <c r="H428" s="34">
        <v>0.07</v>
      </c>
      <c r="I428" s="43"/>
      <c r="J428" s="55"/>
      <c r="K428" s="14" t="s">
        <v>106</v>
      </c>
      <c r="L428" s="8">
        <v>55</v>
      </c>
      <c r="M428" s="34">
        <v>5.82</v>
      </c>
      <c r="N428" s="34">
        <v>6.93</v>
      </c>
      <c r="O428" s="34">
        <v>20.1</v>
      </c>
      <c r="P428" s="34">
        <v>163</v>
      </c>
      <c r="Q428" s="34">
        <v>0.07</v>
      </c>
      <c r="R428" s="48"/>
    </row>
    <row r="429" spans="1:18" ht="18.75">
      <c r="A429" s="56"/>
      <c r="B429" s="9" t="s">
        <v>17</v>
      </c>
      <c r="C429" s="13">
        <f aca="true" t="shared" si="152" ref="C429:H429">SUM(C426:C428)</f>
        <v>355</v>
      </c>
      <c r="D429" s="35">
        <f t="shared" si="152"/>
        <v>14.52</v>
      </c>
      <c r="E429" s="35">
        <f t="shared" si="152"/>
        <v>14.73</v>
      </c>
      <c r="F429" s="35">
        <f t="shared" si="152"/>
        <v>59.4</v>
      </c>
      <c r="G429" s="35">
        <f t="shared" si="152"/>
        <v>424</v>
      </c>
      <c r="H429" s="35">
        <f t="shared" si="152"/>
        <v>3.6699999999999995</v>
      </c>
      <c r="I429" s="44"/>
      <c r="J429" s="56"/>
      <c r="K429" s="9" t="s">
        <v>17</v>
      </c>
      <c r="L429" s="13">
        <f aca="true" t="shared" si="153" ref="L429:Q429">SUM(L426:L428)</f>
        <v>435</v>
      </c>
      <c r="M429" s="35">
        <f t="shared" si="153"/>
        <v>16.92</v>
      </c>
      <c r="N429" s="35">
        <f t="shared" si="153"/>
        <v>16.93</v>
      </c>
      <c r="O429" s="35">
        <f t="shared" si="153"/>
        <v>70.80000000000001</v>
      </c>
      <c r="P429" s="35">
        <f t="shared" si="153"/>
        <v>499.2</v>
      </c>
      <c r="Q429" s="35">
        <f t="shared" si="153"/>
        <v>4.710000000000001</v>
      </c>
      <c r="R429" s="48"/>
    </row>
    <row r="430" spans="1:18" ht="93.75">
      <c r="A430" s="54" t="s">
        <v>18</v>
      </c>
      <c r="B430" s="7" t="s">
        <v>19</v>
      </c>
      <c r="C430" s="8">
        <v>100</v>
      </c>
      <c r="D430" s="34">
        <v>0.5</v>
      </c>
      <c r="E430" s="34" t="s">
        <v>15</v>
      </c>
      <c r="F430" s="34">
        <v>10.1</v>
      </c>
      <c r="G430" s="34">
        <v>42.4</v>
      </c>
      <c r="H430" s="34">
        <v>2</v>
      </c>
      <c r="I430" s="42"/>
      <c r="J430" s="54" t="s">
        <v>18</v>
      </c>
      <c r="K430" s="7" t="s">
        <v>19</v>
      </c>
      <c r="L430" s="8">
        <v>100</v>
      </c>
      <c r="M430" s="34">
        <v>0.5</v>
      </c>
      <c r="N430" s="34" t="s">
        <v>15</v>
      </c>
      <c r="O430" s="34">
        <v>10.1</v>
      </c>
      <c r="P430" s="34">
        <v>42.4</v>
      </c>
      <c r="Q430" s="34">
        <v>2</v>
      </c>
      <c r="R430" s="48"/>
    </row>
    <row r="431" spans="1:18" ht="23.25" customHeight="1">
      <c r="A431" s="55"/>
      <c r="B431" s="7" t="s">
        <v>203</v>
      </c>
      <c r="C431" s="8">
        <v>100</v>
      </c>
      <c r="D431" s="34">
        <v>0.4</v>
      </c>
      <c r="E431" s="34">
        <v>0.4</v>
      </c>
      <c r="F431" s="34">
        <v>9.8</v>
      </c>
      <c r="G431" s="34">
        <v>44</v>
      </c>
      <c r="H431" s="34">
        <v>10</v>
      </c>
      <c r="I431" s="42"/>
      <c r="J431" s="55"/>
      <c r="K431" s="7" t="s">
        <v>203</v>
      </c>
      <c r="L431" s="8">
        <v>100</v>
      </c>
      <c r="M431" s="34">
        <v>0.4</v>
      </c>
      <c r="N431" s="34">
        <v>0.4</v>
      </c>
      <c r="O431" s="34">
        <v>9.8</v>
      </c>
      <c r="P431" s="34">
        <v>44</v>
      </c>
      <c r="Q431" s="34">
        <v>10</v>
      </c>
      <c r="R431" s="48"/>
    </row>
    <row r="432" spans="1:18" ht="18.75">
      <c r="A432" s="56"/>
      <c r="B432" s="9" t="s">
        <v>17</v>
      </c>
      <c r="C432" s="10">
        <f aca="true" t="shared" si="154" ref="C432:H432">SUM(C430:C431)</f>
        <v>200</v>
      </c>
      <c r="D432" s="35">
        <f t="shared" si="154"/>
        <v>0.9</v>
      </c>
      <c r="E432" s="35">
        <f t="shared" si="154"/>
        <v>0.4</v>
      </c>
      <c r="F432" s="35">
        <f t="shared" si="154"/>
        <v>19.9</v>
      </c>
      <c r="G432" s="35">
        <f t="shared" si="154"/>
        <v>86.4</v>
      </c>
      <c r="H432" s="35">
        <f t="shared" si="154"/>
        <v>12</v>
      </c>
      <c r="I432" s="44"/>
      <c r="J432" s="56"/>
      <c r="K432" s="9" t="s">
        <v>17</v>
      </c>
      <c r="L432" s="10">
        <f aca="true" t="shared" si="155" ref="L432:Q432">SUM(L430:L431)</f>
        <v>200</v>
      </c>
      <c r="M432" s="35">
        <f t="shared" si="155"/>
        <v>0.9</v>
      </c>
      <c r="N432" s="35">
        <f t="shared" si="155"/>
        <v>0.4</v>
      </c>
      <c r="O432" s="35">
        <f t="shared" si="155"/>
        <v>19.9</v>
      </c>
      <c r="P432" s="35">
        <f t="shared" si="155"/>
        <v>86.4</v>
      </c>
      <c r="Q432" s="35">
        <f t="shared" si="155"/>
        <v>12</v>
      </c>
      <c r="R432" s="48"/>
    </row>
    <row r="433" spans="1:18" ht="18.75">
      <c r="A433" s="54" t="s">
        <v>20</v>
      </c>
      <c r="B433" s="14" t="s">
        <v>226</v>
      </c>
      <c r="C433" s="8">
        <v>40</v>
      </c>
      <c r="D433" s="34">
        <v>0.77</v>
      </c>
      <c r="E433" s="34">
        <v>2.43</v>
      </c>
      <c r="F433" s="34">
        <v>3.34</v>
      </c>
      <c r="G433" s="34">
        <v>37.56</v>
      </c>
      <c r="H433" s="34">
        <v>3.8</v>
      </c>
      <c r="I433" s="42"/>
      <c r="J433" s="54" t="s">
        <v>20</v>
      </c>
      <c r="K433" s="14" t="s">
        <v>226</v>
      </c>
      <c r="L433" s="8">
        <v>60</v>
      </c>
      <c r="M433" s="34">
        <v>0.85</v>
      </c>
      <c r="N433" s="34">
        <v>3.65</v>
      </c>
      <c r="O433" s="34">
        <v>5.19</v>
      </c>
      <c r="P433" s="34">
        <v>56.34</v>
      </c>
      <c r="Q433" s="34">
        <v>5.7</v>
      </c>
      <c r="R433" s="48"/>
    </row>
    <row r="434" spans="1:18" ht="56.25">
      <c r="A434" s="55"/>
      <c r="B434" s="7" t="s">
        <v>207</v>
      </c>
      <c r="C434" s="8">
        <v>150</v>
      </c>
      <c r="D434" s="34">
        <v>1.8</v>
      </c>
      <c r="E434" s="34">
        <v>2.8</v>
      </c>
      <c r="F434" s="34">
        <v>10.4</v>
      </c>
      <c r="G434" s="34">
        <v>80.9</v>
      </c>
      <c r="H434" s="34">
        <v>4.9</v>
      </c>
      <c r="I434" s="43"/>
      <c r="J434" s="55"/>
      <c r="K434" s="7" t="s">
        <v>207</v>
      </c>
      <c r="L434" s="8">
        <v>200</v>
      </c>
      <c r="M434" s="34">
        <v>2.35</v>
      </c>
      <c r="N434" s="34">
        <v>3.77</v>
      </c>
      <c r="O434" s="34">
        <v>13.89</v>
      </c>
      <c r="P434" s="34">
        <v>107.9</v>
      </c>
      <c r="Q434" s="34">
        <v>6.6</v>
      </c>
      <c r="R434" s="48"/>
    </row>
    <row r="435" spans="1:18" ht="37.5">
      <c r="A435" s="55"/>
      <c r="B435" s="14" t="s">
        <v>146</v>
      </c>
      <c r="C435" s="8">
        <v>130</v>
      </c>
      <c r="D435" s="34">
        <v>11.4</v>
      </c>
      <c r="E435" s="34">
        <v>7.3</v>
      </c>
      <c r="F435" s="34">
        <v>16.4</v>
      </c>
      <c r="G435" s="34">
        <v>177.9</v>
      </c>
      <c r="H435" s="34">
        <v>16.2</v>
      </c>
      <c r="I435" s="43"/>
      <c r="J435" s="55"/>
      <c r="K435" s="14" t="s">
        <v>146</v>
      </c>
      <c r="L435" s="8">
        <v>150</v>
      </c>
      <c r="M435" s="34">
        <v>13.2</v>
      </c>
      <c r="N435" s="34">
        <v>8.4</v>
      </c>
      <c r="O435" s="34">
        <v>18.9</v>
      </c>
      <c r="P435" s="34">
        <v>205.3</v>
      </c>
      <c r="Q435" s="34">
        <v>18.7</v>
      </c>
      <c r="R435" s="48"/>
    </row>
    <row r="436" spans="1:18" ht="37.5">
      <c r="A436" s="55"/>
      <c r="B436" s="14" t="s">
        <v>114</v>
      </c>
      <c r="C436" s="8">
        <v>150</v>
      </c>
      <c r="D436" s="34">
        <v>0.3</v>
      </c>
      <c r="E436" s="34">
        <v>0</v>
      </c>
      <c r="F436" s="34">
        <v>20.8</v>
      </c>
      <c r="G436" s="34">
        <v>85.8</v>
      </c>
      <c r="H436" s="34">
        <v>0.3</v>
      </c>
      <c r="I436" s="43"/>
      <c r="J436" s="55"/>
      <c r="K436" s="14" t="s">
        <v>114</v>
      </c>
      <c r="L436" s="8">
        <v>180</v>
      </c>
      <c r="M436" s="34">
        <v>0.4</v>
      </c>
      <c r="N436" s="34">
        <v>0</v>
      </c>
      <c r="O436" s="34">
        <v>25</v>
      </c>
      <c r="P436" s="34">
        <v>103</v>
      </c>
      <c r="Q436" s="34">
        <v>0.36</v>
      </c>
      <c r="R436" s="48"/>
    </row>
    <row r="437" spans="1:18" ht="18.75">
      <c r="A437" s="55"/>
      <c r="B437" s="14" t="s">
        <v>23</v>
      </c>
      <c r="C437" s="8">
        <v>30</v>
      </c>
      <c r="D437" s="34">
        <v>1.98</v>
      </c>
      <c r="E437" s="34">
        <v>0.36</v>
      </c>
      <c r="F437" s="34">
        <v>10.2</v>
      </c>
      <c r="G437" s="34">
        <v>51.2</v>
      </c>
      <c r="H437" s="34" t="s">
        <v>15</v>
      </c>
      <c r="I437" s="43"/>
      <c r="J437" s="55"/>
      <c r="K437" s="14" t="s">
        <v>23</v>
      </c>
      <c r="L437" s="8">
        <v>40</v>
      </c>
      <c r="M437" s="34">
        <v>2.64</v>
      </c>
      <c r="N437" s="34">
        <v>0.48</v>
      </c>
      <c r="O437" s="34">
        <v>13.6</v>
      </c>
      <c r="P437" s="34">
        <v>68.2</v>
      </c>
      <c r="Q437" s="34" t="s">
        <v>15</v>
      </c>
      <c r="R437" s="48"/>
    </row>
    <row r="438" spans="1:18" ht="18.75">
      <c r="A438" s="56"/>
      <c r="B438" s="9" t="s">
        <v>17</v>
      </c>
      <c r="C438" s="10">
        <f aca="true" t="shared" si="156" ref="C438:H438">SUM(C433:C437)</f>
        <v>500</v>
      </c>
      <c r="D438" s="35">
        <f t="shared" si="156"/>
        <v>16.25</v>
      </c>
      <c r="E438" s="35">
        <f t="shared" si="156"/>
        <v>12.89</v>
      </c>
      <c r="F438" s="35">
        <f t="shared" si="156"/>
        <v>61.14</v>
      </c>
      <c r="G438" s="35">
        <f t="shared" si="156"/>
        <v>433.36</v>
      </c>
      <c r="H438" s="35">
        <f t="shared" si="156"/>
        <v>25.2</v>
      </c>
      <c r="I438" s="44"/>
      <c r="J438" s="56"/>
      <c r="K438" s="9" t="s">
        <v>17</v>
      </c>
      <c r="L438" s="10">
        <f aca="true" t="shared" si="157" ref="L438:Q438">SUM(L433:L437)</f>
        <v>630</v>
      </c>
      <c r="M438" s="35">
        <f t="shared" si="157"/>
        <v>19.439999999999998</v>
      </c>
      <c r="N438" s="35">
        <f t="shared" si="157"/>
        <v>16.3</v>
      </c>
      <c r="O438" s="35">
        <f t="shared" si="157"/>
        <v>76.58</v>
      </c>
      <c r="P438" s="35">
        <f t="shared" si="157"/>
        <v>540.74</v>
      </c>
      <c r="Q438" s="35">
        <f t="shared" si="157"/>
        <v>31.36</v>
      </c>
      <c r="R438" s="48"/>
    </row>
    <row r="439" spans="1:18" ht="37.5">
      <c r="A439" s="54" t="s">
        <v>24</v>
      </c>
      <c r="B439" s="14" t="s">
        <v>25</v>
      </c>
      <c r="C439" s="8">
        <v>150</v>
      </c>
      <c r="D439" s="34">
        <v>4.2</v>
      </c>
      <c r="E439" s="34">
        <v>4.8</v>
      </c>
      <c r="F439" s="34">
        <v>6</v>
      </c>
      <c r="G439" s="34">
        <v>84.2</v>
      </c>
      <c r="H439" s="34">
        <v>1.2</v>
      </c>
      <c r="I439" s="42"/>
      <c r="J439" s="54" t="s">
        <v>24</v>
      </c>
      <c r="K439" s="14" t="s">
        <v>25</v>
      </c>
      <c r="L439" s="8">
        <v>180</v>
      </c>
      <c r="M439" s="34">
        <v>5</v>
      </c>
      <c r="N439" s="34">
        <v>5.7</v>
      </c>
      <c r="O439" s="34">
        <v>7.2</v>
      </c>
      <c r="P439" s="34">
        <v>101</v>
      </c>
      <c r="Q439" s="34">
        <v>1.2</v>
      </c>
      <c r="R439" s="48"/>
    </row>
    <row r="440" spans="1:18" ht="37.5">
      <c r="A440" s="55"/>
      <c r="B440" s="14" t="s">
        <v>78</v>
      </c>
      <c r="C440" s="8">
        <v>40</v>
      </c>
      <c r="D440" s="34">
        <v>4.9</v>
      </c>
      <c r="E440" s="34">
        <v>0.63</v>
      </c>
      <c r="F440" s="34">
        <v>30.4</v>
      </c>
      <c r="G440" s="34">
        <v>147.28</v>
      </c>
      <c r="H440" s="34" t="s">
        <v>15</v>
      </c>
      <c r="I440" s="43"/>
      <c r="J440" s="55"/>
      <c r="K440" s="14" t="s">
        <v>78</v>
      </c>
      <c r="L440" s="8">
        <v>40</v>
      </c>
      <c r="M440" s="34">
        <v>4.9</v>
      </c>
      <c r="N440" s="34">
        <v>0.63</v>
      </c>
      <c r="O440" s="34">
        <v>30.4</v>
      </c>
      <c r="P440" s="34">
        <v>147.28</v>
      </c>
      <c r="Q440" s="34" t="s">
        <v>15</v>
      </c>
      <c r="R440" s="48"/>
    </row>
    <row r="441" spans="1:18" ht="18.75">
      <c r="A441" s="56"/>
      <c r="B441" s="9" t="s">
        <v>17</v>
      </c>
      <c r="C441" s="10">
        <f aca="true" t="shared" si="158" ref="C441:H441">SUM(C439:C440)</f>
        <v>190</v>
      </c>
      <c r="D441" s="35">
        <f t="shared" si="158"/>
        <v>9.100000000000001</v>
      </c>
      <c r="E441" s="35">
        <f t="shared" si="158"/>
        <v>5.43</v>
      </c>
      <c r="F441" s="35">
        <f t="shared" si="158"/>
        <v>36.4</v>
      </c>
      <c r="G441" s="35">
        <f t="shared" si="158"/>
        <v>231.48000000000002</v>
      </c>
      <c r="H441" s="35">
        <f t="shared" si="158"/>
        <v>1.2</v>
      </c>
      <c r="I441" s="44"/>
      <c r="J441" s="56"/>
      <c r="K441" s="9" t="s">
        <v>17</v>
      </c>
      <c r="L441" s="10">
        <f aca="true" t="shared" si="159" ref="L441:Q441">SUM(L439:L440)</f>
        <v>220</v>
      </c>
      <c r="M441" s="35">
        <f t="shared" si="159"/>
        <v>9.9</v>
      </c>
      <c r="N441" s="35">
        <f t="shared" si="159"/>
        <v>6.33</v>
      </c>
      <c r="O441" s="35">
        <f t="shared" si="159"/>
        <v>37.6</v>
      </c>
      <c r="P441" s="35">
        <f t="shared" si="159"/>
        <v>248.28</v>
      </c>
      <c r="Q441" s="35">
        <f t="shared" si="159"/>
        <v>1.2</v>
      </c>
      <c r="R441" s="48"/>
    </row>
    <row r="442" spans="1:18" ht="37.5">
      <c r="A442" s="54" t="s">
        <v>26</v>
      </c>
      <c r="B442" s="14" t="s">
        <v>147</v>
      </c>
      <c r="C442" s="8">
        <v>30</v>
      </c>
      <c r="D442" s="34">
        <v>0.2</v>
      </c>
      <c r="E442" s="34">
        <v>1.6</v>
      </c>
      <c r="F442" s="34">
        <v>6.1</v>
      </c>
      <c r="G442" s="34">
        <v>24.6</v>
      </c>
      <c r="H442" s="34">
        <v>2.1</v>
      </c>
      <c r="I442" s="42"/>
      <c r="J442" s="54" t="s">
        <v>26</v>
      </c>
      <c r="K442" s="14" t="s">
        <v>147</v>
      </c>
      <c r="L442" s="8">
        <v>50</v>
      </c>
      <c r="M442" s="34">
        <v>0.4</v>
      </c>
      <c r="N442" s="34">
        <v>2.6</v>
      </c>
      <c r="O442" s="34">
        <v>10.2</v>
      </c>
      <c r="P442" s="34">
        <v>40.95</v>
      </c>
      <c r="Q442" s="34">
        <v>3.5</v>
      </c>
      <c r="R442" s="48"/>
    </row>
    <row r="443" spans="1:18" ht="37.5">
      <c r="A443" s="55"/>
      <c r="B443" s="14" t="s">
        <v>62</v>
      </c>
      <c r="C443" s="8">
        <v>120</v>
      </c>
      <c r="D443" s="34">
        <v>7.3</v>
      </c>
      <c r="E443" s="34">
        <v>5.9</v>
      </c>
      <c r="F443" s="34">
        <v>39.9</v>
      </c>
      <c r="G443" s="34">
        <v>242.4</v>
      </c>
      <c r="H443" s="34">
        <v>0.06</v>
      </c>
      <c r="I443" s="43"/>
      <c r="J443" s="55"/>
      <c r="K443" s="14" t="s">
        <v>62</v>
      </c>
      <c r="L443" s="8">
        <v>150</v>
      </c>
      <c r="M443" s="34">
        <v>9.1</v>
      </c>
      <c r="N443" s="34">
        <v>7.47</v>
      </c>
      <c r="O443" s="34">
        <v>49.86</v>
      </c>
      <c r="P443" s="34">
        <v>303</v>
      </c>
      <c r="Q443" s="34">
        <v>0.08</v>
      </c>
      <c r="R443" s="48"/>
    </row>
    <row r="444" spans="1:18" ht="18.75">
      <c r="A444" s="55"/>
      <c r="B444" s="14" t="s">
        <v>148</v>
      </c>
      <c r="C444" s="8">
        <v>30</v>
      </c>
      <c r="D444" s="34">
        <v>0.6</v>
      </c>
      <c r="E444" s="34">
        <v>1.4</v>
      </c>
      <c r="F444" s="34">
        <v>3.9</v>
      </c>
      <c r="G444" s="34">
        <v>30.5</v>
      </c>
      <c r="H444" s="34">
        <v>0.09</v>
      </c>
      <c r="I444" s="43"/>
      <c r="J444" s="55"/>
      <c r="K444" s="14" t="s">
        <v>148</v>
      </c>
      <c r="L444" s="8">
        <v>30</v>
      </c>
      <c r="M444" s="34">
        <v>0.6</v>
      </c>
      <c r="N444" s="34">
        <v>1.4</v>
      </c>
      <c r="O444" s="34">
        <v>3.9</v>
      </c>
      <c r="P444" s="34">
        <v>30.5</v>
      </c>
      <c r="Q444" s="34">
        <v>0.09</v>
      </c>
      <c r="R444" s="48"/>
    </row>
    <row r="445" spans="1:18" ht="18.75">
      <c r="A445" s="55"/>
      <c r="B445" s="14" t="s">
        <v>149</v>
      </c>
      <c r="C445" s="8">
        <v>150</v>
      </c>
      <c r="D445" s="34">
        <v>0</v>
      </c>
      <c r="E445" s="34">
        <v>0</v>
      </c>
      <c r="F445" s="34">
        <v>10</v>
      </c>
      <c r="G445" s="34">
        <v>40</v>
      </c>
      <c r="H445" s="34">
        <v>0.02</v>
      </c>
      <c r="I445" s="43"/>
      <c r="J445" s="55"/>
      <c r="K445" s="14" t="s">
        <v>149</v>
      </c>
      <c r="L445" s="8">
        <v>180</v>
      </c>
      <c r="M445" s="34">
        <v>0</v>
      </c>
      <c r="N445" s="34">
        <v>0</v>
      </c>
      <c r="O445" s="34">
        <v>12</v>
      </c>
      <c r="P445" s="34">
        <v>48</v>
      </c>
      <c r="Q445" s="34">
        <v>0.03</v>
      </c>
      <c r="R445" s="48"/>
    </row>
    <row r="446" spans="1:18" ht="18.75">
      <c r="A446" s="56"/>
      <c r="B446" s="11" t="s">
        <v>17</v>
      </c>
      <c r="C446" s="10">
        <f aca="true" t="shared" si="160" ref="C446:H446">SUM(C442:C445)</f>
        <v>330</v>
      </c>
      <c r="D446" s="35">
        <f t="shared" si="160"/>
        <v>8.1</v>
      </c>
      <c r="E446" s="35">
        <f t="shared" si="160"/>
        <v>8.9</v>
      </c>
      <c r="F446" s="35">
        <f t="shared" si="160"/>
        <v>59.9</v>
      </c>
      <c r="G446" s="35">
        <f t="shared" si="160"/>
        <v>337.5</v>
      </c>
      <c r="H446" s="35">
        <f t="shared" si="160"/>
        <v>2.27</v>
      </c>
      <c r="I446" s="44"/>
      <c r="J446" s="56"/>
      <c r="K446" s="11" t="s">
        <v>17</v>
      </c>
      <c r="L446" s="10">
        <f aca="true" t="shared" si="161" ref="L446:Q446">SUM(L442:L445)</f>
        <v>410</v>
      </c>
      <c r="M446" s="35">
        <f t="shared" si="161"/>
        <v>10.1</v>
      </c>
      <c r="N446" s="35">
        <f t="shared" si="161"/>
        <v>11.47</v>
      </c>
      <c r="O446" s="35">
        <f t="shared" si="161"/>
        <v>75.96000000000001</v>
      </c>
      <c r="P446" s="35">
        <f t="shared" si="161"/>
        <v>422.45</v>
      </c>
      <c r="Q446" s="35">
        <f t="shared" si="161"/>
        <v>3.6999999999999997</v>
      </c>
      <c r="R446" s="48"/>
    </row>
    <row r="447" spans="1:18" ht="18.75" customHeight="1">
      <c r="A447" s="57" t="s">
        <v>143</v>
      </c>
      <c r="B447" s="58"/>
      <c r="C447" s="10">
        <f aca="true" t="shared" si="162" ref="C447:H447">C446+C441+C438+C432+C429</f>
        <v>1575</v>
      </c>
      <c r="D447" s="35">
        <f t="shared" si="162"/>
        <v>48.870000000000005</v>
      </c>
      <c r="E447" s="35">
        <f t="shared" si="162"/>
        <v>42.349999999999994</v>
      </c>
      <c r="F447" s="35">
        <f t="shared" si="162"/>
        <v>236.74</v>
      </c>
      <c r="G447" s="35">
        <f t="shared" si="162"/>
        <v>1512.74</v>
      </c>
      <c r="H447" s="35">
        <f t="shared" si="162"/>
        <v>44.34</v>
      </c>
      <c r="I447" s="45"/>
      <c r="J447" s="57" t="s">
        <v>143</v>
      </c>
      <c r="K447" s="58"/>
      <c r="L447" s="10">
        <f aca="true" t="shared" si="163" ref="L447:Q447">L446+L441+L438+L432+L429</f>
        <v>1895</v>
      </c>
      <c r="M447" s="35">
        <f t="shared" si="163"/>
        <v>57.26</v>
      </c>
      <c r="N447" s="35">
        <f t="shared" si="163"/>
        <v>51.43</v>
      </c>
      <c r="O447" s="35">
        <f t="shared" si="163"/>
        <v>280.84000000000003</v>
      </c>
      <c r="P447" s="35">
        <f t="shared" si="163"/>
        <v>1797.0700000000002</v>
      </c>
      <c r="Q447" s="35">
        <f t="shared" si="163"/>
        <v>52.97</v>
      </c>
      <c r="R447" s="48"/>
    </row>
    <row r="448" spans="1:18" ht="18.75">
      <c r="A448" s="12"/>
      <c r="B448" s="12"/>
      <c r="C448" s="12"/>
      <c r="D448" s="52"/>
      <c r="E448" s="52"/>
      <c r="F448" s="52"/>
      <c r="G448" s="52"/>
      <c r="H448" s="52"/>
      <c r="I448" s="12"/>
      <c r="J448" s="12"/>
      <c r="K448" s="12"/>
      <c r="L448" s="12"/>
      <c r="M448" s="52"/>
      <c r="N448" s="52"/>
      <c r="O448" s="52"/>
      <c r="P448" s="52"/>
      <c r="Q448" s="52"/>
      <c r="R448" s="12"/>
    </row>
    <row r="449" spans="1:12" ht="18.75">
      <c r="A449" s="1" t="s">
        <v>150</v>
      </c>
      <c r="B449" s="1" t="s">
        <v>118</v>
      </c>
      <c r="C449" s="2" t="s">
        <v>102</v>
      </c>
      <c r="J449" s="1" t="s">
        <v>150</v>
      </c>
      <c r="K449" s="1" t="s">
        <v>118</v>
      </c>
      <c r="L449" s="2" t="s">
        <v>171</v>
      </c>
    </row>
    <row r="450" spans="1:18" ht="18.75">
      <c r="A450" s="76" t="s">
        <v>101</v>
      </c>
      <c r="B450" s="76"/>
      <c r="C450" s="76"/>
      <c r="D450" s="76"/>
      <c r="H450" s="51" t="s">
        <v>2</v>
      </c>
      <c r="I450" s="3"/>
      <c r="J450" s="76" t="s">
        <v>101</v>
      </c>
      <c r="K450" s="76"/>
      <c r="L450" s="76"/>
      <c r="M450" s="76"/>
      <c r="Q450" s="51" t="s">
        <v>2</v>
      </c>
      <c r="R450" s="3"/>
    </row>
    <row r="451" spans="1:18" ht="18.75">
      <c r="A451" s="4"/>
      <c r="C451" s="5"/>
      <c r="H451" s="51" t="s">
        <v>31</v>
      </c>
      <c r="I451" s="3"/>
      <c r="J451" s="4"/>
      <c r="L451" s="5"/>
      <c r="Q451" s="51" t="s">
        <v>31</v>
      </c>
      <c r="R451" s="3"/>
    </row>
    <row r="452" spans="1:10" ht="18.75">
      <c r="A452" s="4"/>
      <c r="J452" s="4"/>
    </row>
    <row r="453" spans="1:18" s="6" customFormat="1" ht="18.75" customHeight="1">
      <c r="A453" s="67" t="s">
        <v>3</v>
      </c>
      <c r="B453" s="67" t="s">
        <v>84</v>
      </c>
      <c r="C453" s="62" t="s">
        <v>4</v>
      </c>
      <c r="D453" s="70" t="s">
        <v>6</v>
      </c>
      <c r="E453" s="71"/>
      <c r="F453" s="72"/>
      <c r="G453" s="59" t="s">
        <v>7</v>
      </c>
      <c r="H453" s="59" t="s">
        <v>8</v>
      </c>
      <c r="I453" s="39"/>
      <c r="J453" s="67" t="s">
        <v>3</v>
      </c>
      <c r="K453" s="67" t="s">
        <v>84</v>
      </c>
      <c r="L453" s="62" t="s">
        <v>4</v>
      </c>
      <c r="M453" s="70" t="s">
        <v>6</v>
      </c>
      <c r="N453" s="71"/>
      <c r="O453" s="72"/>
      <c r="P453" s="59" t="s">
        <v>7</v>
      </c>
      <c r="Q453" s="59" t="s">
        <v>8</v>
      </c>
      <c r="R453" s="47"/>
    </row>
    <row r="454" spans="1:18" s="6" customFormat="1" ht="18.75">
      <c r="A454" s="68"/>
      <c r="B454" s="68"/>
      <c r="C454" s="63" t="s">
        <v>5</v>
      </c>
      <c r="D454" s="73"/>
      <c r="E454" s="74"/>
      <c r="F454" s="75"/>
      <c r="G454" s="60"/>
      <c r="H454" s="60"/>
      <c r="I454" s="40"/>
      <c r="J454" s="68"/>
      <c r="K454" s="68"/>
      <c r="L454" s="63" t="s">
        <v>5</v>
      </c>
      <c r="M454" s="73"/>
      <c r="N454" s="74"/>
      <c r="O454" s="75"/>
      <c r="P454" s="60"/>
      <c r="Q454" s="60"/>
      <c r="R454" s="47"/>
    </row>
    <row r="455" spans="1:18" s="6" customFormat="1" ht="18.75">
      <c r="A455" s="68"/>
      <c r="B455" s="68"/>
      <c r="C455" s="63"/>
      <c r="D455" s="65" t="s">
        <v>9</v>
      </c>
      <c r="E455" s="65" t="s">
        <v>10</v>
      </c>
      <c r="F455" s="65" t="s">
        <v>11</v>
      </c>
      <c r="G455" s="60"/>
      <c r="H455" s="60"/>
      <c r="I455" s="40"/>
      <c r="J455" s="68"/>
      <c r="K455" s="68"/>
      <c r="L455" s="63"/>
      <c r="M455" s="65" t="s">
        <v>9</v>
      </c>
      <c r="N455" s="65" t="s">
        <v>10</v>
      </c>
      <c r="O455" s="65" t="s">
        <v>11</v>
      </c>
      <c r="P455" s="60"/>
      <c r="Q455" s="60"/>
      <c r="R455" s="47"/>
    </row>
    <row r="456" spans="1:18" s="6" customFormat="1" ht="18.75">
      <c r="A456" s="69"/>
      <c r="B456" s="69"/>
      <c r="C456" s="64"/>
      <c r="D456" s="66"/>
      <c r="E456" s="66"/>
      <c r="F456" s="66"/>
      <c r="G456" s="61"/>
      <c r="H456" s="61"/>
      <c r="I456" s="41"/>
      <c r="J456" s="69"/>
      <c r="K456" s="69"/>
      <c r="L456" s="64"/>
      <c r="M456" s="66"/>
      <c r="N456" s="66"/>
      <c r="O456" s="66"/>
      <c r="P456" s="61"/>
      <c r="Q456" s="61"/>
      <c r="R456" s="47"/>
    </row>
    <row r="457" spans="1:18" ht="56.25">
      <c r="A457" s="54" t="s">
        <v>12</v>
      </c>
      <c r="B457" s="14" t="s">
        <v>169</v>
      </c>
      <c r="C457" s="8">
        <v>150</v>
      </c>
      <c r="D457" s="34">
        <v>3.4</v>
      </c>
      <c r="E457" s="34">
        <v>3.1</v>
      </c>
      <c r="F457" s="34">
        <v>23.3</v>
      </c>
      <c r="G457" s="34">
        <v>136.5</v>
      </c>
      <c r="H457" s="34">
        <v>1.5</v>
      </c>
      <c r="I457" s="42"/>
      <c r="J457" s="54" t="s">
        <v>12</v>
      </c>
      <c r="K457" s="14" t="s">
        <v>169</v>
      </c>
      <c r="L457" s="8">
        <v>200</v>
      </c>
      <c r="M457" s="34">
        <v>4.5</v>
      </c>
      <c r="N457" s="34">
        <v>4.1</v>
      </c>
      <c r="O457" s="34">
        <v>31</v>
      </c>
      <c r="P457" s="34">
        <v>182</v>
      </c>
      <c r="Q457" s="34">
        <v>1.95</v>
      </c>
      <c r="R457" s="48"/>
    </row>
    <row r="458" spans="1:18" ht="37.5">
      <c r="A458" s="55"/>
      <c r="B458" s="14" t="s">
        <v>48</v>
      </c>
      <c r="C458" s="8">
        <v>150</v>
      </c>
      <c r="D458" s="34">
        <v>2.9</v>
      </c>
      <c r="E458" s="34">
        <v>2.4</v>
      </c>
      <c r="F458" s="34">
        <v>14.4</v>
      </c>
      <c r="G458" s="34">
        <v>91</v>
      </c>
      <c r="H458" s="34" t="s">
        <v>15</v>
      </c>
      <c r="I458" s="43"/>
      <c r="J458" s="55"/>
      <c r="K458" s="14" t="s">
        <v>48</v>
      </c>
      <c r="L458" s="8">
        <v>180</v>
      </c>
      <c r="M458" s="34">
        <v>2.9</v>
      </c>
      <c r="N458" s="34">
        <v>2.4</v>
      </c>
      <c r="O458" s="34">
        <v>14.4</v>
      </c>
      <c r="P458" s="34">
        <v>91</v>
      </c>
      <c r="Q458" s="34" t="s">
        <v>15</v>
      </c>
      <c r="R458" s="48"/>
    </row>
    <row r="459" spans="1:18" ht="18.75">
      <c r="A459" s="55"/>
      <c r="B459" s="14" t="s">
        <v>14</v>
      </c>
      <c r="C459" s="8">
        <v>40</v>
      </c>
      <c r="D459" s="34">
        <v>2.68</v>
      </c>
      <c r="E459" s="34">
        <v>0.4</v>
      </c>
      <c r="F459" s="34">
        <v>20</v>
      </c>
      <c r="G459" s="34">
        <v>96</v>
      </c>
      <c r="H459" s="34" t="s">
        <v>15</v>
      </c>
      <c r="I459" s="43"/>
      <c r="J459" s="55"/>
      <c r="K459" s="14" t="s">
        <v>14</v>
      </c>
      <c r="L459" s="8">
        <v>40</v>
      </c>
      <c r="M459" s="34">
        <v>2.68</v>
      </c>
      <c r="N459" s="34">
        <v>0.4</v>
      </c>
      <c r="O459" s="34">
        <v>20</v>
      </c>
      <c r="P459" s="34">
        <v>96</v>
      </c>
      <c r="Q459" s="34" t="s">
        <v>15</v>
      </c>
      <c r="R459" s="48"/>
    </row>
    <row r="460" spans="1:18" ht="18.75">
      <c r="A460" s="55"/>
      <c r="B460" s="14" t="s">
        <v>68</v>
      </c>
      <c r="C460" s="8">
        <v>5</v>
      </c>
      <c r="D460" s="34">
        <v>0.02</v>
      </c>
      <c r="E460" s="34">
        <v>3.6</v>
      </c>
      <c r="F460" s="34">
        <v>0.04</v>
      </c>
      <c r="G460" s="34">
        <v>33</v>
      </c>
      <c r="H460" s="34" t="s">
        <v>15</v>
      </c>
      <c r="I460" s="43"/>
      <c r="J460" s="55"/>
      <c r="K460" s="14" t="s">
        <v>68</v>
      </c>
      <c r="L460" s="8">
        <v>10</v>
      </c>
      <c r="M460" s="34">
        <v>0.08</v>
      </c>
      <c r="N460" s="34">
        <v>7.24</v>
      </c>
      <c r="O460" s="34">
        <v>0.13</v>
      </c>
      <c r="P460" s="34">
        <v>86</v>
      </c>
      <c r="Q460" s="34" t="s">
        <v>15</v>
      </c>
      <c r="R460" s="48"/>
    </row>
    <row r="461" spans="1:18" ht="18.75">
      <c r="A461" s="56"/>
      <c r="B461" s="9" t="s">
        <v>17</v>
      </c>
      <c r="C461" s="13">
        <f aca="true" t="shared" si="164" ref="C461:H461">SUM(C457:C460)</f>
        <v>345</v>
      </c>
      <c r="D461" s="35">
        <f t="shared" si="164"/>
        <v>9</v>
      </c>
      <c r="E461" s="35">
        <f t="shared" si="164"/>
        <v>9.5</v>
      </c>
      <c r="F461" s="35">
        <f t="shared" si="164"/>
        <v>57.74</v>
      </c>
      <c r="G461" s="35">
        <f t="shared" si="164"/>
        <v>356.5</v>
      </c>
      <c r="H461" s="35">
        <f t="shared" si="164"/>
        <v>1.5</v>
      </c>
      <c r="I461" s="44"/>
      <c r="J461" s="56"/>
      <c r="K461" s="9" t="s">
        <v>17</v>
      </c>
      <c r="L461" s="13">
        <f aca="true" t="shared" si="165" ref="L461:Q461">SUM(L457:L460)</f>
        <v>430</v>
      </c>
      <c r="M461" s="35">
        <f t="shared" si="165"/>
        <v>10.16</v>
      </c>
      <c r="N461" s="35">
        <f t="shared" si="165"/>
        <v>14.14</v>
      </c>
      <c r="O461" s="35">
        <f t="shared" si="165"/>
        <v>65.53</v>
      </c>
      <c r="P461" s="35">
        <f t="shared" si="165"/>
        <v>455</v>
      </c>
      <c r="Q461" s="35">
        <f t="shared" si="165"/>
        <v>1.95</v>
      </c>
      <c r="R461" s="48"/>
    </row>
    <row r="462" spans="1:18" ht="93.75">
      <c r="A462" s="54" t="s">
        <v>18</v>
      </c>
      <c r="B462" s="7" t="s">
        <v>19</v>
      </c>
      <c r="C462" s="8">
        <v>100</v>
      </c>
      <c r="D462" s="34">
        <v>0.5</v>
      </c>
      <c r="E462" s="34" t="s">
        <v>15</v>
      </c>
      <c r="F462" s="34">
        <v>10.1</v>
      </c>
      <c r="G462" s="34">
        <v>42.4</v>
      </c>
      <c r="H462" s="34">
        <v>2</v>
      </c>
      <c r="I462" s="42"/>
      <c r="J462" s="54" t="s">
        <v>18</v>
      </c>
      <c r="K462" s="7" t="s">
        <v>19</v>
      </c>
      <c r="L462" s="8">
        <v>100</v>
      </c>
      <c r="M462" s="34">
        <v>0.5</v>
      </c>
      <c r="N462" s="34" t="s">
        <v>15</v>
      </c>
      <c r="O462" s="34">
        <v>10.1</v>
      </c>
      <c r="P462" s="34">
        <v>42.4</v>
      </c>
      <c r="Q462" s="34">
        <v>2</v>
      </c>
      <c r="R462" s="48"/>
    </row>
    <row r="463" spans="1:18" ht="23.25" customHeight="1">
      <c r="A463" s="55"/>
      <c r="B463" s="7" t="s">
        <v>203</v>
      </c>
      <c r="C463" s="8">
        <v>100</v>
      </c>
      <c r="D463" s="34">
        <v>0.4</v>
      </c>
      <c r="E463" s="34">
        <v>0.4</v>
      </c>
      <c r="F463" s="34">
        <v>9.8</v>
      </c>
      <c r="G463" s="34">
        <v>44</v>
      </c>
      <c r="H463" s="34">
        <v>10</v>
      </c>
      <c r="I463" s="42"/>
      <c r="J463" s="55"/>
      <c r="K463" s="7" t="s">
        <v>203</v>
      </c>
      <c r="L463" s="8">
        <v>100</v>
      </c>
      <c r="M463" s="34">
        <v>0.4</v>
      </c>
      <c r="N463" s="34">
        <v>0.4</v>
      </c>
      <c r="O463" s="34">
        <v>9.8</v>
      </c>
      <c r="P463" s="34">
        <v>44</v>
      </c>
      <c r="Q463" s="34">
        <v>10</v>
      </c>
      <c r="R463" s="48"/>
    </row>
    <row r="464" spans="1:18" ht="18.75">
      <c r="A464" s="56"/>
      <c r="B464" s="9" t="s">
        <v>17</v>
      </c>
      <c r="C464" s="10">
        <f aca="true" t="shared" si="166" ref="C464:H464">SUM(C462:C463)</f>
        <v>200</v>
      </c>
      <c r="D464" s="35">
        <f t="shared" si="166"/>
        <v>0.9</v>
      </c>
      <c r="E464" s="35">
        <f t="shared" si="166"/>
        <v>0.4</v>
      </c>
      <c r="F464" s="35">
        <f t="shared" si="166"/>
        <v>19.9</v>
      </c>
      <c r="G464" s="35">
        <f t="shared" si="166"/>
        <v>86.4</v>
      </c>
      <c r="H464" s="35">
        <f t="shared" si="166"/>
        <v>12</v>
      </c>
      <c r="I464" s="44"/>
      <c r="J464" s="56"/>
      <c r="K464" s="9" t="s">
        <v>17</v>
      </c>
      <c r="L464" s="10">
        <f aca="true" t="shared" si="167" ref="L464:Q464">SUM(L462:L463)</f>
        <v>200</v>
      </c>
      <c r="M464" s="35">
        <f t="shared" si="167"/>
        <v>0.9</v>
      </c>
      <c r="N464" s="35">
        <f t="shared" si="167"/>
        <v>0.4</v>
      </c>
      <c r="O464" s="35">
        <f t="shared" si="167"/>
        <v>19.9</v>
      </c>
      <c r="P464" s="35">
        <f t="shared" si="167"/>
        <v>86.4</v>
      </c>
      <c r="Q464" s="35">
        <f t="shared" si="167"/>
        <v>12</v>
      </c>
      <c r="R464" s="48"/>
    </row>
    <row r="465" spans="1:18" ht="18.75">
      <c r="A465" s="54" t="s">
        <v>20</v>
      </c>
      <c r="B465" s="14" t="s">
        <v>152</v>
      </c>
      <c r="C465" s="8">
        <v>30</v>
      </c>
      <c r="D465" s="34">
        <v>0.7</v>
      </c>
      <c r="E465" s="34">
        <v>1.4</v>
      </c>
      <c r="F465" s="34">
        <v>3.6</v>
      </c>
      <c r="G465" s="34">
        <v>18</v>
      </c>
      <c r="H465" s="34">
        <v>2</v>
      </c>
      <c r="I465" s="42"/>
      <c r="J465" s="54" t="s">
        <v>20</v>
      </c>
      <c r="K465" s="14" t="s">
        <v>152</v>
      </c>
      <c r="L465" s="8">
        <v>50</v>
      </c>
      <c r="M465" s="34">
        <v>1.2</v>
      </c>
      <c r="N465" s="34">
        <v>2.3</v>
      </c>
      <c r="O465" s="34">
        <v>6.02</v>
      </c>
      <c r="P465" s="34">
        <v>50.05</v>
      </c>
      <c r="Q465" s="34" t="s">
        <v>175</v>
      </c>
      <c r="R465" s="48"/>
    </row>
    <row r="466" spans="1:18" ht="56.25">
      <c r="A466" s="55"/>
      <c r="B466" s="14" t="s">
        <v>153</v>
      </c>
      <c r="C466" s="8">
        <v>150</v>
      </c>
      <c r="D466" s="34">
        <v>1.6</v>
      </c>
      <c r="E466" s="34">
        <v>4.1</v>
      </c>
      <c r="F466" s="34">
        <v>10.4</v>
      </c>
      <c r="G466" s="34">
        <v>85.5</v>
      </c>
      <c r="H466" s="34">
        <v>7.3</v>
      </c>
      <c r="I466" s="43"/>
      <c r="J466" s="55"/>
      <c r="K466" s="14" t="s">
        <v>153</v>
      </c>
      <c r="L466" s="8">
        <v>200</v>
      </c>
      <c r="M466" s="34">
        <v>2.1</v>
      </c>
      <c r="N466" s="34">
        <v>5.4</v>
      </c>
      <c r="O466" s="34">
        <v>13.8</v>
      </c>
      <c r="P466" s="34">
        <v>114</v>
      </c>
      <c r="Q466" s="34">
        <v>9.7</v>
      </c>
      <c r="R466" s="48"/>
    </row>
    <row r="467" spans="1:18" ht="37.5">
      <c r="A467" s="55"/>
      <c r="B467" s="14" t="s">
        <v>154</v>
      </c>
      <c r="C467" s="8">
        <v>50</v>
      </c>
      <c r="D467" s="34">
        <v>7.7</v>
      </c>
      <c r="E467" s="34">
        <v>0.6</v>
      </c>
      <c r="F467" s="34">
        <v>4.4</v>
      </c>
      <c r="G467" s="34">
        <v>47.5</v>
      </c>
      <c r="H467" s="34">
        <v>0.04</v>
      </c>
      <c r="I467" s="43"/>
      <c r="J467" s="55"/>
      <c r="K467" s="14" t="s">
        <v>154</v>
      </c>
      <c r="L467" s="8">
        <v>70</v>
      </c>
      <c r="M467" s="34">
        <v>10.8</v>
      </c>
      <c r="N467" s="34">
        <v>0.9</v>
      </c>
      <c r="O467" s="34">
        <v>6.2</v>
      </c>
      <c r="P467" s="34">
        <v>66.5</v>
      </c>
      <c r="Q467" s="34">
        <v>0.05</v>
      </c>
      <c r="R467" s="48"/>
    </row>
    <row r="468" spans="1:18" ht="18.75">
      <c r="A468" s="55"/>
      <c r="B468" s="14" t="s">
        <v>132</v>
      </c>
      <c r="C468" s="8">
        <v>120</v>
      </c>
      <c r="D468" s="34">
        <v>2.5</v>
      </c>
      <c r="E468" s="34">
        <v>3.8</v>
      </c>
      <c r="F468" s="34">
        <v>14.6</v>
      </c>
      <c r="G468" s="34">
        <v>98</v>
      </c>
      <c r="H468" s="34">
        <v>12.9</v>
      </c>
      <c r="I468" s="43"/>
      <c r="J468" s="55"/>
      <c r="K468" s="14" t="s">
        <v>132</v>
      </c>
      <c r="L468" s="8">
        <v>130</v>
      </c>
      <c r="M468" s="34">
        <v>2.7</v>
      </c>
      <c r="N468" s="34">
        <v>4.2</v>
      </c>
      <c r="O468" s="34">
        <v>17.68</v>
      </c>
      <c r="P468" s="34">
        <v>118.95</v>
      </c>
      <c r="Q468" s="34">
        <v>15.6</v>
      </c>
      <c r="R468" s="48"/>
    </row>
    <row r="469" spans="1:18" ht="18.75">
      <c r="A469" s="55"/>
      <c r="B469" s="14" t="s">
        <v>37</v>
      </c>
      <c r="C469" s="8">
        <v>150</v>
      </c>
      <c r="D469" s="34">
        <v>0.1</v>
      </c>
      <c r="E469" s="34">
        <v>0.1</v>
      </c>
      <c r="F469" s="34">
        <v>19.9</v>
      </c>
      <c r="G469" s="34">
        <v>81.3</v>
      </c>
      <c r="H469" s="34">
        <v>1.4</v>
      </c>
      <c r="I469" s="43"/>
      <c r="J469" s="55"/>
      <c r="K469" s="14" t="s">
        <v>37</v>
      </c>
      <c r="L469" s="8">
        <v>180</v>
      </c>
      <c r="M469" s="34">
        <v>0.14</v>
      </c>
      <c r="N469" s="34">
        <v>0.14</v>
      </c>
      <c r="O469" s="34">
        <v>21.5</v>
      </c>
      <c r="P469" s="34">
        <v>87.84</v>
      </c>
      <c r="Q469" s="34">
        <v>1.5</v>
      </c>
      <c r="R469" s="48"/>
    </row>
    <row r="470" spans="1:18" ht="18.75">
      <c r="A470" s="55"/>
      <c r="B470" s="14" t="s">
        <v>23</v>
      </c>
      <c r="C470" s="8">
        <v>15</v>
      </c>
      <c r="D470" s="34">
        <v>0.99</v>
      </c>
      <c r="E470" s="34">
        <v>0.18</v>
      </c>
      <c r="F470" s="34">
        <v>5.1</v>
      </c>
      <c r="G470" s="34">
        <v>25.6</v>
      </c>
      <c r="H470" s="34" t="s">
        <v>15</v>
      </c>
      <c r="I470" s="43"/>
      <c r="J470" s="55"/>
      <c r="K470" s="14" t="s">
        <v>23</v>
      </c>
      <c r="L470" s="8">
        <v>20</v>
      </c>
      <c r="M470" s="34">
        <v>1.32</v>
      </c>
      <c r="N470" s="34">
        <v>0.24</v>
      </c>
      <c r="O470" s="34">
        <v>5.1</v>
      </c>
      <c r="P470" s="34">
        <v>34.1</v>
      </c>
      <c r="Q470" s="34" t="s">
        <v>15</v>
      </c>
      <c r="R470" s="48"/>
    </row>
    <row r="471" spans="1:18" ht="18.75">
      <c r="A471" s="55"/>
      <c r="B471" s="14" t="s">
        <v>14</v>
      </c>
      <c r="C471" s="8">
        <v>15</v>
      </c>
      <c r="D471" s="34">
        <v>1.2</v>
      </c>
      <c r="E471" s="34">
        <v>0.15</v>
      </c>
      <c r="F471" s="34">
        <v>7.5</v>
      </c>
      <c r="G471" s="34">
        <v>39</v>
      </c>
      <c r="H471" s="34" t="s">
        <v>15</v>
      </c>
      <c r="I471" s="43"/>
      <c r="J471" s="55"/>
      <c r="K471" s="14" t="s">
        <v>14</v>
      </c>
      <c r="L471" s="8">
        <v>20</v>
      </c>
      <c r="M471" s="34">
        <v>1.6</v>
      </c>
      <c r="N471" s="34">
        <v>0.2</v>
      </c>
      <c r="O471" s="34">
        <v>10</v>
      </c>
      <c r="P471" s="34">
        <v>48</v>
      </c>
      <c r="Q471" s="34" t="s">
        <v>15</v>
      </c>
      <c r="R471" s="48"/>
    </row>
    <row r="472" spans="1:18" ht="18.75">
      <c r="A472" s="56"/>
      <c r="B472" s="9" t="s">
        <v>17</v>
      </c>
      <c r="C472" s="10">
        <f aca="true" t="shared" si="168" ref="C472:H472">SUM(C465:C471)</f>
        <v>530</v>
      </c>
      <c r="D472" s="35">
        <f t="shared" si="168"/>
        <v>14.79</v>
      </c>
      <c r="E472" s="35">
        <f t="shared" si="168"/>
        <v>10.329999999999998</v>
      </c>
      <c r="F472" s="35">
        <f t="shared" si="168"/>
        <v>65.5</v>
      </c>
      <c r="G472" s="35">
        <f t="shared" si="168"/>
        <v>394.90000000000003</v>
      </c>
      <c r="H472" s="35">
        <f t="shared" si="168"/>
        <v>23.64</v>
      </c>
      <c r="I472" s="44"/>
      <c r="J472" s="56"/>
      <c r="K472" s="9" t="s">
        <v>17</v>
      </c>
      <c r="L472" s="10">
        <f aca="true" t="shared" si="169" ref="L472:Q472">SUM(L465:L471)</f>
        <v>670</v>
      </c>
      <c r="M472" s="35">
        <f t="shared" si="169"/>
        <v>19.860000000000003</v>
      </c>
      <c r="N472" s="35">
        <f t="shared" si="169"/>
        <v>13.38</v>
      </c>
      <c r="O472" s="35">
        <f t="shared" si="169"/>
        <v>80.3</v>
      </c>
      <c r="P472" s="35">
        <f t="shared" si="169"/>
        <v>519.44</v>
      </c>
      <c r="Q472" s="35">
        <f t="shared" si="169"/>
        <v>26.85</v>
      </c>
      <c r="R472" s="48"/>
    </row>
    <row r="473" spans="1:18" ht="37.5">
      <c r="A473" s="54" t="s">
        <v>24</v>
      </c>
      <c r="B473" s="14" t="s">
        <v>155</v>
      </c>
      <c r="C473" s="8">
        <v>150</v>
      </c>
      <c r="D473" s="34">
        <v>4.2</v>
      </c>
      <c r="E473" s="34">
        <v>4.8</v>
      </c>
      <c r="F473" s="34">
        <v>6</v>
      </c>
      <c r="G473" s="34">
        <v>84.2</v>
      </c>
      <c r="H473" s="34">
        <v>1.2</v>
      </c>
      <c r="I473" s="42"/>
      <c r="J473" s="54" t="s">
        <v>24</v>
      </c>
      <c r="K473" s="14" t="s">
        <v>155</v>
      </c>
      <c r="L473" s="8">
        <v>180</v>
      </c>
      <c r="M473" s="34">
        <v>5</v>
      </c>
      <c r="N473" s="34">
        <v>5.7</v>
      </c>
      <c r="O473" s="34">
        <v>7.2</v>
      </c>
      <c r="P473" s="34">
        <v>101</v>
      </c>
      <c r="Q473" s="34">
        <v>1.2</v>
      </c>
      <c r="R473" s="48"/>
    </row>
    <row r="474" spans="1:18" ht="18.75">
      <c r="A474" s="55"/>
      <c r="B474" s="7" t="s">
        <v>137</v>
      </c>
      <c r="C474" s="8">
        <v>30</v>
      </c>
      <c r="D474" s="34">
        <v>2</v>
      </c>
      <c r="E474" s="34">
        <v>4.2</v>
      </c>
      <c r="F474" s="34">
        <v>21</v>
      </c>
      <c r="G474" s="34">
        <v>131</v>
      </c>
      <c r="H474" s="34" t="s">
        <v>15</v>
      </c>
      <c r="I474" s="43"/>
      <c r="J474" s="55"/>
      <c r="K474" s="7" t="s">
        <v>206</v>
      </c>
      <c r="L474" s="8">
        <v>30</v>
      </c>
      <c r="M474" s="34">
        <v>2</v>
      </c>
      <c r="N474" s="34">
        <v>4.2</v>
      </c>
      <c r="O474" s="34">
        <v>21</v>
      </c>
      <c r="P474" s="34">
        <v>131</v>
      </c>
      <c r="Q474" s="34" t="s">
        <v>15</v>
      </c>
      <c r="R474" s="48"/>
    </row>
    <row r="475" spans="1:18" ht="18.75">
      <c r="A475" s="56"/>
      <c r="B475" s="9" t="s">
        <v>17</v>
      </c>
      <c r="C475" s="10">
        <f aca="true" t="shared" si="170" ref="C475:H475">SUM(C473:C474)</f>
        <v>180</v>
      </c>
      <c r="D475" s="35">
        <f t="shared" si="170"/>
        <v>6.2</v>
      </c>
      <c r="E475" s="35">
        <f t="shared" si="170"/>
        <v>9</v>
      </c>
      <c r="F475" s="35">
        <f t="shared" si="170"/>
        <v>27</v>
      </c>
      <c r="G475" s="35">
        <f t="shared" si="170"/>
        <v>215.2</v>
      </c>
      <c r="H475" s="35">
        <f t="shared" si="170"/>
        <v>1.2</v>
      </c>
      <c r="I475" s="44"/>
      <c r="J475" s="56"/>
      <c r="K475" s="9" t="s">
        <v>17</v>
      </c>
      <c r="L475" s="10">
        <f aca="true" t="shared" si="171" ref="L475:Q475">SUM(L473:L474)</f>
        <v>210</v>
      </c>
      <c r="M475" s="35">
        <f t="shared" si="171"/>
        <v>7</v>
      </c>
      <c r="N475" s="35">
        <f t="shared" si="171"/>
        <v>9.9</v>
      </c>
      <c r="O475" s="35">
        <f t="shared" si="171"/>
        <v>28.2</v>
      </c>
      <c r="P475" s="35">
        <f t="shared" si="171"/>
        <v>232</v>
      </c>
      <c r="Q475" s="35">
        <f t="shared" si="171"/>
        <v>1.2</v>
      </c>
      <c r="R475" s="48"/>
    </row>
    <row r="476" spans="1:18" ht="56.25">
      <c r="A476" s="54" t="s">
        <v>26</v>
      </c>
      <c r="B476" s="14" t="s">
        <v>225</v>
      </c>
      <c r="C476" s="8">
        <v>30</v>
      </c>
      <c r="D476" s="34">
        <v>0.4</v>
      </c>
      <c r="E476" s="34">
        <v>1.5</v>
      </c>
      <c r="F476" s="34">
        <v>2.6</v>
      </c>
      <c r="G476" s="34">
        <v>25.8</v>
      </c>
      <c r="H476" s="34">
        <v>10.4</v>
      </c>
      <c r="I476" s="42"/>
      <c r="J476" s="54" t="s">
        <v>26</v>
      </c>
      <c r="K476" s="14" t="s">
        <v>225</v>
      </c>
      <c r="L476" s="8">
        <v>50</v>
      </c>
      <c r="M476" s="34">
        <v>0.7</v>
      </c>
      <c r="N476" s="34">
        <v>2.5</v>
      </c>
      <c r="O476" s="34">
        <v>4.3</v>
      </c>
      <c r="P476" s="34">
        <v>42.95</v>
      </c>
      <c r="Q476" s="34">
        <v>17.4</v>
      </c>
      <c r="R476" s="48"/>
    </row>
    <row r="477" spans="1:18" ht="18.75">
      <c r="A477" s="55"/>
      <c r="B477" s="14" t="s">
        <v>156</v>
      </c>
      <c r="C477" s="8">
        <v>60</v>
      </c>
      <c r="D477" s="34">
        <v>11.2</v>
      </c>
      <c r="E477" s="34">
        <v>2.5</v>
      </c>
      <c r="F477" s="34">
        <v>9.4</v>
      </c>
      <c r="G477" s="34">
        <v>105.8</v>
      </c>
      <c r="H477" s="34" t="s">
        <v>15</v>
      </c>
      <c r="I477" s="43"/>
      <c r="J477" s="55"/>
      <c r="K477" s="14" t="s">
        <v>156</v>
      </c>
      <c r="L477" s="8">
        <v>70</v>
      </c>
      <c r="M477" s="34">
        <v>13.1</v>
      </c>
      <c r="N477" s="34">
        <v>2.9</v>
      </c>
      <c r="O477" s="34">
        <v>11</v>
      </c>
      <c r="P477" s="34">
        <v>123.4</v>
      </c>
      <c r="Q477" s="34" t="s">
        <v>15</v>
      </c>
      <c r="R477" s="48"/>
    </row>
    <row r="478" spans="1:18" ht="37.5">
      <c r="A478" s="55"/>
      <c r="B478" s="14" t="s">
        <v>157</v>
      </c>
      <c r="C478" s="8">
        <v>110</v>
      </c>
      <c r="D478" s="34">
        <v>5.5</v>
      </c>
      <c r="E478" s="34">
        <v>3.9</v>
      </c>
      <c r="F478" s="34">
        <v>23.9</v>
      </c>
      <c r="G478" s="34">
        <v>155.2</v>
      </c>
      <c r="H478" s="34">
        <v>0</v>
      </c>
      <c r="I478" s="43"/>
      <c r="J478" s="55"/>
      <c r="K478" s="14" t="s">
        <v>157</v>
      </c>
      <c r="L478" s="8">
        <v>130</v>
      </c>
      <c r="M478" s="34">
        <v>7.5</v>
      </c>
      <c r="N478" s="34">
        <v>5.3</v>
      </c>
      <c r="O478" s="34">
        <v>33.5</v>
      </c>
      <c r="P478" s="34">
        <v>211.25</v>
      </c>
      <c r="Q478" s="34" t="s">
        <v>15</v>
      </c>
      <c r="R478" s="48"/>
    </row>
    <row r="479" spans="1:18" ht="37.5">
      <c r="A479" s="55"/>
      <c r="B479" s="14" t="s">
        <v>141</v>
      </c>
      <c r="C479" s="8">
        <v>150</v>
      </c>
      <c r="D479" s="34">
        <v>0.1</v>
      </c>
      <c r="E479" s="34">
        <v>0.01</v>
      </c>
      <c r="F479" s="34">
        <v>12.2</v>
      </c>
      <c r="G479" s="34">
        <v>49.5</v>
      </c>
      <c r="H479" s="34">
        <v>2.8</v>
      </c>
      <c r="I479" s="43"/>
      <c r="J479" s="55"/>
      <c r="K479" s="14" t="s">
        <v>141</v>
      </c>
      <c r="L479" s="8">
        <v>180</v>
      </c>
      <c r="M479" s="34">
        <v>0.12</v>
      </c>
      <c r="N479" s="34">
        <v>0.02</v>
      </c>
      <c r="O479" s="34">
        <v>12.2</v>
      </c>
      <c r="P479" s="34">
        <v>49.5</v>
      </c>
      <c r="Q479" s="34">
        <v>2.8</v>
      </c>
      <c r="R479" s="48"/>
    </row>
    <row r="480" spans="1:18" ht="18.75">
      <c r="A480" s="55"/>
      <c r="B480" s="14" t="s">
        <v>23</v>
      </c>
      <c r="C480" s="8">
        <v>30</v>
      </c>
      <c r="D480" s="34">
        <v>1.98</v>
      </c>
      <c r="E480" s="34">
        <v>0.36</v>
      </c>
      <c r="F480" s="34">
        <v>10.2</v>
      </c>
      <c r="G480" s="34">
        <v>51.2</v>
      </c>
      <c r="H480" s="34" t="s">
        <v>15</v>
      </c>
      <c r="I480" s="43"/>
      <c r="J480" s="55"/>
      <c r="K480" s="14" t="s">
        <v>23</v>
      </c>
      <c r="L480" s="8">
        <v>40</v>
      </c>
      <c r="M480" s="34">
        <v>2.64</v>
      </c>
      <c r="N480" s="34">
        <v>0.48</v>
      </c>
      <c r="O480" s="34">
        <v>13.6</v>
      </c>
      <c r="P480" s="34">
        <v>68.2</v>
      </c>
      <c r="Q480" s="34" t="s">
        <v>15</v>
      </c>
      <c r="R480" s="48"/>
    </row>
    <row r="481" spans="1:18" ht="18.75">
      <c r="A481" s="56"/>
      <c r="B481" s="11" t="s">
        <v>17</v>
      </c>
      <c r="C481" s="10">
        <f aca="true" t="shared" si="172" ref="C481:H481">SUM(C476:C480)</f>
        <v>380</v>
      </c>
      <c r="D481" s="35">
        <f t="shared" si="172"/>
        <v>19.180000000000003</v>
      </c>
      <c r="E481" s="35">
        <f t="shared" si="172"/>
        <v>8.27</v>
      </c>
      <c r="F481" s="35">
        <f t="shared" si="172"/>
        <v>58.3</v>
      </c>
      <c r="G481" s="35">
        <f t="shared" si="172"/>
        <v>387.49999999999994</v>
      </c>
      <c r="H481" s="35">
        <f t="shared" si="172"/>
        <v>13.2</v>
      </c>
      <c r="I481" s="44"/>
      <c r="J481" s="56"/>
      <c r="K481" s="11" t="s">
        <v>17</v>
      </c>
      <c r="L481" s="10">
        <f aca="true" t="shared" si="173" ref="L481:Q481">SUM(L476:L480)</f>
        <v>470</v>
      </c>
      <c r="M481" s="35">
        <f t="shared" si="173"/>
        <v>24.06</v>
      </c>
      <c r="N481" s="35">
        <f t="shared" si="173"/>
        <v>11.2</v>
      </c>
      <c r="O481" s="35">
        <f t="shared" si="173"/>
        <v>74.6</v>
      </c>
      <c r="P481" s="35">
        <f t="shared" si="173"/>
        <v>495.3</v>
      </c>
      <c r="Q481" s="35">
        <f t="shared" si="173"/>
        <v>20.2</v>
      </c>
      <c r="R481" s="48"/>
    </row>
    <row r="482" spans="1:18" ht="18.75" customHeight="1">
      <c r="A482" s="57" t="s">
        <v>151</v>
      </c>
      <c r="B482" s="58"/>
      <c r="C482" s="10">
        <f aca="true" t="shared" si="174" ref="C482:H482">C481+C475+C472+C464+C461</f>
        <v>1635</v>
      </c>
      <c r="D482" s="35">
        <f t="shared" si="174"/>
        <v>50.07</v>
      </c>
      <c r="E482" s="35">
        <f t="shared" si="174"/>
        <v>37.5</v>
      </c>
      <c r="F482" s="35">
        <f t="shared" si="174"/>
        <v>228.44000000000003</v>
      </c>
      <c r="G482" s="35">
        <f t="shared" si="174"/>
        <v>1440.5</v>
      </c>
      <c r="H482" s="35">
        <f t="shared" si="174"/>
        <v>51.54</v>
      </c>
      <c r="I482" s="45"/>
      <c r="J482" s="57" t="s">
        <v>151</v>
      </c>
      <c r="K482" s="58"/>
      <c r="L482" s="10">
        <f aca="true" t="shared" si="175" ref="L482:Q482">L481+L475+L472+L464+L461</f>
        <v>1980</v>
      </c>
      <c r="M482" s="35">
        <f t="shared" si="175"/>
        <v>61.980000000000004</v>
      </c>
      <c r="N482" s="35">
        <f t="shared" si="175"/>
        <v>49.02</v>
      </c>
      <c r="O482" s="35">
        <f t="shared" si="175"/>
        <v>268.53</v>
      </c>
      <c r="P482" s="35">
        <f t="shared" si="175"/>
        <v>1788.14</v>
      </c>
      <c r="Q482" s="35">
        <f t="shared" si="175"/>
        <v>62.2</v>
      </c>
      <c r="R482" s="48"/>
    </row>
  </sheetData>
  <sheetProtection/>
  <autoFilter ref="A1:R482"/>
  <mergeCells count="510">
    <mergeCell ref="G5:G8"/>
    <mergeCell ref="H5:H8"/>
    <mergeCell ref="M5:O6"/>
    <mergeCell ref="P5:P8"/>
    <mergeCell ref="A2:B2"/>
    <mergeCell ref="C2:D2"/>
    <mergeCell ref="J2:K2"/>
    <mergeCell ref="L2:M2"/>
    <mergeCell ref="A5:A8"/>
    <mergeCell ref="B5:B8"/>
    <mergeCell ref="C5:C8"/>
    <mergeCell ref="D5:F6"/>
    <mergeCell ref="Q5:Q8"/>
    <mergeCell ref="D7:D8"/>
    <mergeCell ref="E7:E8"/>
    <mergeCell ref="F7:F8"/>
    <mergeCell ref="M7:M8"/>
    <mergeCell ref="N7:N8"/>
    <mergeCell ref="O7:O8"/>
    <mergeCell ref="J5:J8"/>
    <mergeCell ref="K5:K8"/>
    <mergeCell ref="L5:L8"/>
    <mergeCell ref="A9:A12"/>
    <mergeCell ref="J9:J12"/>
    <mergeCell ref="A13:A14"/>
    <mergeCell ref="J13:J14"/>
    <mergeCell ref="A15:A21"/>
    <mergeCell ref="J15:J21"/>
    <mergeCell ref="G36:G39"/>
    <mergeCell ref="H36:H39"/>
    <mergeCell ref="A22:A24"/>
    <mergeCell ref="J22:J24"/>
    <mergeCell ref="A25:A29"/>
    <mergeCell ref="J25:J29"/>
    <mergeCell ref="A30:B30"/>
    <mergeCell ref="J30:K30"/>
    <mergeCell ref="M36:O37"/>
    <mergeCell ref="P36:P39"/>
    <mergeCell ref="A33:B33"/>
    <mergeCell ref="C33:D33"/>
    <mergeCell ref="J33:K33"/>
    <mergeCell ref="L33:M33"/>
    <mergeCell ref="A36:A39"/>
    <mergeCell ref="B36:B39"/>
    <mergeCell ref="C36:C39"/>
    <mergeCell ref="D36:F37"/>
    <mergeCell ref="Q36:Q39"/>
    <mergeCell ref="D38:D39"/>
    <mergeCell ref="E38:E39"/>
    <mergeCell ref="F38:F39"/>
    <mergeCell ref="M38:M39"/>
    <mergeCell ref="N38:N39"/>
    <mergeCell ref="O38:O39"/>
    <mergeCell ref="J36:J39"/>
    <mergeCell ref="K36:K39"/>
    <mergeCell ref="L36:L39"/>
    <mergeCell ref="A40:A43"/>
    <mergeCell ref="J40:J43"/>
    <mergeCell ref="A44:A45"/>
    <mergeCell ref="J44:J45"/>
    <mergeCell ref="A46:A53"/>
    <mergeCell ref="J46:J53"/>
    <mergeCell ref="G69:G72"/>
    <mergeCell ref="H69:H72"/>
    <mergeCell ref="A54:A56"/>
    <mergeCell ref="J54:J56"/>
    <mergeCell ref="A57:A62"/>
    <mergeCell ref="J57:J62"/>
    <mergeCell ref="A63:B63"/>
    <mergeCell ref="J63:K63"/>
    <mergeCell ref="M69:O70"/>
    <mergeCell ref="P69:P72"/>
    <mergeCell ref="A66:B66"/>
    <mergeCell ref="C66:D66"/>
    <mergeCell ref="J66:K66"/>
    <mergeCell ref="L66:M66"/>
    <mergeCell ref="A69:A72"/>
    <mergeCell ref="B69:B72"/>
    <mergeCell ref="C69:C72"/>
    <mergeCell ref="D69:F70"/>
    <mergeCell ref="Q69:Q72"/>
    <mergeCell ref="D71:D72"/>
    <mergeCell ref="E71:E72"/>
    <mergeCell ref="F71:F72"/>
    <mergeCell ref="M71:M72"/>
    <mergeCell ref="N71:N72"/>
    <mergeCell ref="O71:O72"/>
    <mergeCell ref="J69:J72"/>
    <mergeCell ref="K69:K72"/>
    <mergeCell ref="L69:L72"/>
    <mergeCell ref="A73:A77"/>
    <mergeCell ref="J73:J77"/>
    <mergeCell ref="A78:A80"/>
    <mergeCell ref="J78:J80"/>
    <mergeCell ref="A81:A88"/>
    <mergeCell ref="J81:J88"/>
    <mergeCell ref="G103:G106"/>
    <mergeCell ref="H103:H106"/>
    <mergeCell ref="A89:A91"/>
    <mergeCell ref="J89:J91"/>
    <mergeCell ref="A92:A96"/>
    <mergeCell ref="J92:J96"/>
    <mergeCell ref="A97:B97"/>
    <mergeCell ref="J97:K97"/>
    <mergeCell ref="M103:O104"/>
    <mergeCell ref="P103:P106"/>
    <mergeCell ref="A100:B100"/>
    <mergeCell ref="C100:D100"/>
    <mergeCell ref="J100:K100"/>
    <mergeCell ref="L100:M100"/>
    <mergeCell ref="A103:A106"/>
    <mergeCell ref="B103:B106"/>
    <mergeCell ref="C103:C106"/>
    <mergeCell ref="D103:F104"/>
    <mergeCell ref="Q103:Q106"/>
    <mergeCell ref="D105:D106"/>
    <mergeCell ref="E105:E106"/>
    <mergeCell ref="F105:F106"/>
    <mergeCell ref="M105:M106"/>
    <mergeCell ref="N105:N106"/>
    <mergeCell ref="O105:O106"/>
    <mergeCell ref="J103:J106"/>
    <mergeCell ref="K103:K106"/>
    <mergeCell ref="L103:L106"/>
    <mergeCell ref="A107:A110"/>
    <mergeCell ref="J107:J110"/>
    <mergeCell ref="A111:A112"/>
    <mergeCell ref="J111:J112"/>
    <mergeCell ref="A113:A119"/>
    <mergeCell ref="J113:J119"/>
    <mergeCell ref="G134:G137"/>
    <mergeCell ref="H134:H137"/>
    <mergeCell ref="A120:A122"/>
    <mergeCell ref="J120:J122"/>
    <mergeCell ref="A123:A127"/>
    <mergeCell ref="J123:J127"/>
    <mergeCell ref="A128:B128"/>
    <mergeCell ref="J128:K128"/>
    <mergeCell ref="M134:O135"/>
    <mergeCell ref="P134:P137"/>
    <mergeCell ref="A131:B131"/>
    <mergeCell ref="C131:D131"/>
    <mergeCell ref="J131:K131"/>
    <mergeCell ref="L131:M131"/>
    <mergeCell ref="A134:A137"/>
    <mergeCell ref="B134:B137"/>
    <mergeCell ref="C134:C137"/>
    <mergeCell ref="D134:F135"/>
    <mergeCell ref="Q134:Q137"/>
    <mergeCell ref="D136:D137"/>
    <mergeCell ref="E136:E137"/>
    <mergeCell ref="F136:F137"/>
    <mergeCell ref="M136:M137"/>
    <mergeCell ref="N136:N137"/>
    <mergeCell ref="O136:O137"/>
    <mergeCell ref="J134:J137"/>
    <mergeCell ref="K134:K137"/>
    <mergeCell ref="L134:L137"/>
    <mergeCell ref="A138:A142"/>
    <mergeCell ref="J138:J142"/>
    <mergeCell ref="A143:A145"/>
    <mergeCell ref="J143:J145"/>
    <mergeCell ref="A146:A152"/>
    <mergeCell ref="J146:J152"/>
    <mergeCell ref="G167:G170"/>
    <mergeCell ref="H167:H170"/>
    <mergeCell ref="A153:A155"/>
    <mergeCell ref="J153:J155"/>
    <mergeCell ref="A156:A160"/>
    <mergeCell ref="J156:J160"/>
    <mergeCell ref="A161:B161"/>
    <mergeCell ref="J161:K161"/>
    <mergeCell ref="M167:O168"/>
    <mergeCell ref="P167:P170"/>
    <mergeCell ref="A164:B164"/>
    <mergeCell ref="C164:D164"/>
    <mergeCell ref="J164:K164"/>
    <mergeCell ref="L164:M164"/>
    <mergeCell ref="A167:A170"/>
    <mergeCell ref="B167:B170"/>
    <mergeCell ref="C167:C170"/>
    <mergeCell ref="D167:F168"/>
    <mergeCell ref="Q167:Q170"/>
    <mergeCell ref="D169:D170"/>
    <mergeCell ref="E169:E170"/>
    <mergeCell ref="F169:F170"/>
    <mergeCell ref="M169:M170"/>
    <mergeCell ref="N169:N170"/>
    <mergeCell ref="O169:O170"/>
    <mergeCell ref="J167:J170"/>
    <mergeCell ref="K167:K170"/>
    <mergeCell ref="L167:L170"/>
    <mergeCell ref="A171:A174"/>
    <mergeCell ref="J171:J174"/>
    <mergeCell ref="A175:A176"/>
    <mergeCell ref="J175:J176"/>
    <mergeCell ref="A177:A183"/>
    <mergeCell ref="J177:J183"/>
    <mergeCell ref="G198:G201"/>
    <mergeCell ref="H198:H201"/>
    <mergeCell ref="A184:A186"/>
    <mergeCell ref="J184:J186"/>
    <mergeCell ref="A187:A191"/>
    <mergeCell ref="J187:J191"/>
    <mergeCell ref="A192:B192"/>
    <mergeCell ref="J192:K192"/>
    <mergeCell ref="M198:O199"/>
    <mergeCell ref="P198:P201"/>
    <mergeCell ref="A195:B195"/>
    <mergeCell ref="C195:D195"/>
    <mergeCell ref="J195:K195"/>
    <mergeCell ref="L195:M195"/>
    <mergeCell ref="A198:A201"/>
    <mergeCell ref="B198:B201"/>
    <mergeCell ref="C198:C201"/>
    <mergeCell ref="D198:F199"/>
    <mergeCell ref="Q198:Q201"/>
    <mergeCell ref="D200:D201"/>
    <mergeCell ref="E200:E201"/>
    <mergeCell ref="F200:F201"/>
    <mergeCell ref="M200:M201"/>
    <mergeCell ref="N200:N201"/>
    <mergeCell ref="O200:O201"/>
    <mergeCell ref="J198:J201"/>
    <mergeCell ref="K198:K201"/>
    <mergeCell ref="L198:L201"/>
    <mergeCell ref="A202:A205"/>
    <mergeCell ref="J202:J205"/>
    <mergeCell ref="A206:A208"/>
    <mergeCell ref="J206:J208"/>
    <mergeCell ref="A209:A216"/>
    <mergeCell ref="J209:J216"/>
    <mergeCell ref="G232:G235"/>
    <mergeCell ref="H232:H235"/>
    <mergeCell ref="A217:A219"/>
    <mergeCell ref="J217:J219"/>
    <mergeCell ref="A220:A225"/>
    <mergeCell ref="J220:J225"/>
    <mergeCell ref="A226:B226"/>
    <mergeCell ref="J226:K226"/>
    <mergeCell ref="M232:O233"/>
    <mergeCell ref="P232:P235"/>
    <mergeCell ref="A229:B229"/>
    <mergeCell ref="C229:D229"/>
    <mergeCell ref="J229:K229"/>
    <mergeCell ref="L229:M229"/>
    <mergeCell ref="A232:A235"/>
    <mergeCell ref="B232:B235"/>
    <mergeCell ref="C232:C235"/>
    <mergeCell ref="D232:F233"/>
    <mergeCell ref="Q232:Q235"/>
    <mergeCell ref="D234:D235"/>
    <mergeCell ref="E234:E235"/>
    <mergeCell ref="F234:F235"/>
    <mergeCell ref="M234:M235"/>
    <mergeCell ref="N234:N235"/>
    <mergeCell ref="O234:O235"/>
    <mergeCell ref="J232:J235"/>
    <mergeCell ref="K232:K235"/>
    <mergeCell ref="L232:L235"/>
    <mergeCell ref="A236:A240"/>
    <mergeCell ref="J236:J240"/>
    <mergeCell ref="A241:A243"/>
    <mergeCell ref="J241:J243"/>
    <mergeCell ref="A244:A251"/>
    <mergeCell ref="J244:J251"/>
    <mergeCell ref="G266:G269"/>
    <mergeCell ref="H266:H269"/>
    <mergeCell ref="A252:A254"/>
    <mergeCell ref="J252:J254"/>
    <mergeCell ref="A255:A259"/>
    <mergeCell ref="J255:J259"/>
    <mergeCell ref="A260:B260"/>
    <mergeCell ref="J260:K260"/>
    <mergeCell ref="M266:O267"/>
    <mergeCell ref="P266:P269"/>
    <mergeCell ref="A263:B263"/>
    <mergeCell ref="C263:D263"/>
    <mergeCell ref="J263:K263"/>
    <mergeCell ref="L263:M263"/>
    <mergeCell ref="A266:A269"/>
    <mergeCell ref="B266:B269"/>
    <mergeCell ref="C266:C269"/>
    <mergeCell ref="D266:F267"/>
    <mergeCell ref="Q266:Q269"/>
    <mergeCell ref="D268:D269"/>
    <mergeCell ref="E268:E269"/>
    <mergeCell ref="F268:F269"/>
    <mergeCell ref="M268:M269"/>
    <mergeCell ref="N268:N269"/>
    <mergeCell ref="O268:O269"/>
    <mergeCell ref="J266:J269"/>
    <mergeCell ref="K266:K269"/>
    <mergeCell ref="L266:L269"/>
    <mergeCell ref="A270:A273"/>
    <mergeCell ref="J270:J273"/>
    <mergeCell ref="A274:A275"/>
    <mergeCell ref="J274:J275"/>
    <mergeCell ref="A276:A281"/>
    <mergeCell ref="J276:J281"/>
    <mergeCell ref="G296:G299"/>
    <mergeCell ref="H296:H299"/>
    <mergeCell ref="A282:A284"/>
    <mergeCell ref="J282:J284"/>
    <mergeCell ref="A285:A289"/>
    <mergeCell ref="J285:J289"/>
    <mergeCell ref="A290:B290"/>
    <mergeCell ref="J290:K290"/>
    <mergeCell ref="M296:O297"/>
    <mergeCell ref="P296:P299"/>
    <mergeCell ref="A293:B293"/>
    <mergeCell ref="C293:D293"/>
    <mergeCell ref="J293:K293"/>
    <mergeCell ref="L293:M293"/>
    <mergeCell ref="A296:A299"/>
    <mergeCell ref="B296:B299"/>
    <mergeCell ref="C296:C299"/>
    <mergeCell ref="D296:F297"/>
    <mergeCell ref="Q296:Q299"/>
    <mergeCell ref="D298:D299"/>
    <mergeCell ref="E298:E299"/>
    <mergeCell ref="F298:F299"/>
    <mergeCell ref="M298:M299"/>
    <mergeCell ref="N298:N299"/>
    <mergeCell ref="O298:O299"/>
    <mergeCell ref="J296:J299"/>
    <mergeCell ref="K296:K299"/>
    <mergeCell ref="L296:L299"/>
    <mergeCell ref="A300:A304"/>
    <mergeCell ref="J300:J304"/>
    <mergeCell ref="A305:A306"/>
    <mergeCell ref="J305:J306"/>
    <mergeCell ref="A307:A314"/>
    <mergeCell ref="J307:J314"/>
    <mergeCell ref="G327:G330"/>
    <mergeCell ref="H327:H330"/>
    <mergeCell ref="A315:A317"/>
    <mergeCell ref="J315:J317"/>
    <mergeCell ref="A318:A320"/>
    <mergeCell ref="J318:J320"/>
    <mergeCell ref="A321:B321"/>
    <mergeCell ref="J321:K321"/>
    <mergeCell ref="M327:O328"/>
    <mergeCell ref="P327:P330"/>
    <mergeCell ref="A324:B324"/>
    <mergeCell ref="C324:D324"/>
    <mergeCell ref="J324:K324"/>
    <mergeCell ref="L324:M324"/>
    <mergeCell ref="A327:A330"/>
    <mergeCell ref="B327:B330"/>
    <mergeCell ref="C327:C330"/>
    <mergeCell ref="D327:F328"/>
    <mergeCell ref="Q327:Q330"/>
    <mergeCell ref="D329:D330"/>
    <mergeCell ref="E329:E330"/>
    <mergeCell ref="F329:F330"/>
    <mergeCell ref="M329:M330"/>
    <mergeCell ref="N329:N330"/>
    <mergeCell ref="O329:O330"/>
    <mergeCell ref="J327:J330"/>
    <mergeCell ref="K327:K330"/>
    <mergeCell ref="L327:L330"/>
    <mergeCell ref="A331:A335"/>
    <mergeCell ref="J331:J335"/>
    <mergeCell ref="A336:A338"/>
    <mergeCell ref="J336:J338"/>
    <mergeCell ref="A339:A345"/>
    <mergeCell ref="J339:J345"/>
    <mergeCell ref="G359:G362"/>
    <mergeCell ref="H359:H362"/>
    <mergeCell ref="A346:A348"/>
    <mergeCell ref="J346:J348"/>
    <mergeCell ref="A349:A352"/>
    <mergeCell ref="J349:J352"/>
    <mergeCell ref="A353:B353"/>
    <mergeCell ref="J353:K353"/>
    <mergeCell ref="M359:O360"/>
    <mergeCell ref="P359:P362"/>
    <mergeCell ref="A356:B356"/>
    <mergeCell ref="C356:D356"/>
    <mergeCell ref="J356:K356"/>
    <mergeCell ref="L356:M356"/>
    <mergeCell ref="A359:A362"/>
    <mergeCell ref="B359:B362"/>
    <mergeCell ref="C359:C362"/>
    <mergeCell ref="D359:F360"/>
    <mergeCell ref="Q359:Q362"/>
    <mergeCell ref="D361:D362"/>
    <mergeCell ref="E361:E362"/>
    <mergeCell ref="F361:F362"/>
    <mergeCell ref="M361:M362"/>
    <mergeCell ref="N361:N362"/>
    <mergeCell ref="O361:O362"/>
    <mergeCell ref="J359:J362"/>
    <mergeCell ref="K359:K362"/>
    <mergeCell ref="L359:L362"/>
    <mergeCell ref="A363:A366"/>
    <mergeCell ref="J363:J366"/>
    <mergeCell ref="A367:A368"/>
    <mergeCell ref="J367:J368"/>
    <mergeCell ref="A369:A375"/>
    <mergeCell ref="J369:J375"/>
    <mergeCell ref="G388:G391"/>
    <mergeCell ref="H388:H391"/>
    <mergeCell ref="A376:A378"/>
    <mergeCell ref="J376:J378"/>
    <mergeCell ref="A379:A381"/>
    <mergeCell ref="J379:J381"/>
    <mergeCell ref="A382:B382"/>
    <mergeCell ref="J382:K382"/>
    <mergeCell ref="M388:O389"/>
    <mergeCell ref="P388:P391"/>
    <mergeCell ref="A385:B385"/>
    <mergeCell ref="C385:D385"/>
    <mergeCell ref="J385:K385"/>
    <mergeCell ref="L385:M385"/>
    <mergeCell ref="A388:A391"/>
    <mergeCell ref="B388:B391"/>
    <mergeCell ref="C388:C391"/>
    <mergeCell ref="D388:F389"/>
    <mergeCell ref="Q388:Q391"/>
    <mergeCell ref="D390:D391"/>
    <mergeCell ref="E390:E391"/>
    <mergeCell ref="F390:F391"/>
    <mergeCell ref="M390:M391"/>
    <mergeCell ref="N390:N391"/>
    <mergeCell ref="O390:O391"/>
    <mergeCell ref="J388:J391"/>
    <mergeCell ref="K388:K391"/>
    <mergeCell ref="L388:L391"/>
    <mergeCell ref="A392:A396"/>
    <mergeCell ref="J392:J396"/>
    <mergeCell ref="A397:A398"/>
    <mergeCell ref="J397:J398"/>
    <mergeCell ref="A399:A405"/>
    <mergeCell ref="J399:J405"/>
    <mergeCell ref="G422:G425"/>
    <mergeCell ref="H422:H425"/>
    <mergeCell ref="A406:A408"/>
    <mergeCell ref="J406:J408"/>
    <mergeCell ref="A409:A415"/>
    <mergeCell ref="J409:J415"/>
    <mergeCell ref="A416:B416"/>
    <mergeCell ref="J416:K416"/>
    <mergeCell ref="M422:O423"/>
    <mergeCell ref="P422:P425"/>
    <mergeCell ref="A419:B419"/>
    <mergeCell ref="C419:D419"/>
    <mergeCell ref="J419:K419"/>
    <mergeCell ref="L419:M419"/>
    <mergeCell ref="A422:A425"/>
    <mergeCell ref="B422:B425"/>
    <mergeCell ref="C422:C425"/>
    <mergeCell ref="D422:F423"/>
    <mergeCell ref="Q422:Q425"/>
    <mergeCell ref="D424:D425"/>
    <mergeCell ref="E424:E425"/>
    <mergeCell ref="F424:F425"/>
    <mergeCell ref="M424:M425"/>
    <mergeCell ref="N424:N425"/>
    <mergeCell ref="O424:O425"/>
    <mergeCell ref="J422:J425"/>
    <mergeCell ref="K422:K425"/>
    <mergeCell ref="L422:L425"/>
    <mergeCell ref="A426:A429"/>
    <mergeCell ref="J426:J429"/>
    <mergeCell ref="A430:A432"/>
    <mergeCell ref="J430:J432"/>
    <mergeCell ref="A433:A438"/>
    <mergeCell ref="J433:J438"/>
    <mergeCell ref="G453:G456"/>
    <mergeCell ref="H453:H456"/>
    <mergeCell ref="A439:A441"/>
    <mergeCell ref="J439:J441"/>
    <mergeCell ref="A442:A446"/>
    <mergeCell ref="J442:J446"/>
    <mergeCell ref="A447:B447"/>
    <mergeCell ref="J447:K447"/>
    <mergeCell ref="M453:O454"/>
    <mergeCell ref="P453:P456"/>
    <mergeCell ref="A450:B450"/>
    <mergeCell ref="C450:D450"/>
    <mergeCell ref="J450:K450"/>
    <mergeCell ref="L450:M450"/>
    <mergeCell ref="A453:A456"/>
    <mergeCell ref="B453:B456"/>
    <mergeCell ref="C453:C456"/>
    <mergeCell ref="D453:F454"/>
    <mergeCell ref="Q453:Q456"/>
    <mergeCell ref="D455:D456"/>
    <mergeCell ref="E455:E456"/>
    <mergeCell ref="F455:F456"/>
    <mergeCell ref="M455:M456"/>
    <mergeCell ref="N455:N456"/>
    <mergeCell ref="O455:O456"/>
    <mergeCell ref="J453:J456"/>
    <mergeCell ref="K453:K456"/>
    <mergeCell ref="L453:L456"/>
    <mergeCell ref="A457:A461"/>
    <mergeCell ref="J457:J461"/>
    <mergeCell ref="A462:A464"/>
    <mergeCell ref="J462:J464"/>
    <mergeCell ref="A465:A472"/>
    <mergeCell ref="J465:J472"/>
    <mergeCell ref="A473:A475"/>
    <mergeCell ref="J473:J475"/>
    <mergeCell ref="A476:A481"/>
    <mergeCell ref="J476:J481"/>
    <mergeCell ref="A482:B482"/>
    <mergeCell ref="J482:K482"/>
  </mergeCells>
  <printOptions/>
  <pageMargins left="0.7" right="0.7" top="0.75" bottom="0.75" header="0.3" footer="0.3"/>
  <pageSetup horizontalDpi="600" verticalDpi="600" orientation="portrait" paperSize="9" scale="75" r:id="rId1"/>
  <rowBreaks count="14" manualBreakCount="14">
    <brk id="31" max="255" man="1"/>
    <brk id="64" max="255" man="1"/>
    <brk id="98" max="255" man="1"/>
    <brk id="129" max="255" man="1"/>
    <brk id="162" max="255" man="1"/>
    <brk id="193" max="255" man="1"/>
    <brk id="227" max="255" man="1"/>
    <brk id="261" max="255" man="1"/>
    <brk id="291" max="255" man="1"/>
    <brk id="322" max="255" man="1"/>
    <brk id="354" max="255" man="1"/>
    <brk id="383" max="255" man="1"/>
    <brk id="417" max="255" man="1"/>
    <brk id="448" max="255" man="1"/>
  </rowBreaks>
  <colBreaks count="2" manualBreakCount="2">
    <brk id="9" max="65535" man="1"/>
    <brk id="18" max="47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2">
      <selection activeCell="J5" sqref="J5"/>
    </sheetView>
  </sheetViews>
  <sheetFormatPr defaultColWidth="9.00390625" defaultRowHeight="15"/>
  <cols>
    <col min="1" max="1" width="23.8515625" style="21" customWidth="1"/>
    <col min="2" max="4" width="13.421875" style="20" customWidth="1"/>
    <col min="5" max="5" width="22.57421875" style="20" customWidth="1"/>
    <col min="6" max="6" width="23.28125" style="20" customWidth="1"/>
    <col min="7" max="9" width="13.421875" style="20" customWidth="1"/>
    <col min="10" max="10" width="22.57421875" style="20" customWidth="1"/>
    <col min="11" max="11" width="9.00390625" style="20" customWidth="1"/>
    <col min="12" max="12" width="20.8515625" style="20" customWidth="1"/>
    <col min="13" max="13" width="12.7109375" style="20" bestFit="1" customWidth="1"/>
    <col min="14" max="14" width="11.421875" style="20" bestFit="1" customWidth="1"/>
    <col min="15" max="15" width="9.57421875" style="20" bestFit="1" customWidth="1"/>
    <col min="16" max="16384" width="9.00390625" style="20" customWidth="1"/>
  </cols>
  <sheetData>
    <row r="1" spans="1:10" s="19" customFormat="1" ht="42.75" customHeight="1">
      <c r="A1" s="77" t="s">
        <v>193</v>
      </c>
      <c r="B1" s="77"/>
      <c r="C1" s="77"/>
      <c r="D1" s="77"/>
      <c r="E1" s="77"/>
      <c r="F1" s="77" t="s">
        <v>199</v>
      </c>
      <c r="G1" s="77"/>
      <c r="H1" s="77"/>
      <c r="I1" s="77"/>
      <c r="J1" s="77"/>
    </row>
    <row r="2" spans="1:10" s="19" customFormat="1" ht="15.75">
      <c r="A2" s="78" t="s">
        <v>176</v>
      </c>
      <c r="B2" s="81" t="s">
        <v>6</v>
      </c>
      <c r="C2" s="82"/>
      <c r="D2" s="82"/>
      <c r="E2" s="82" t="s">
        <v>7</v>
      </c>
      <c r="F2" s="78" t="s">
        <v>176</v>
      </c>
      <c r="G2" s="81" t="s">
        <v>6</v>
      </c>
      <c r="H2" s="82"/>
      <c r="I2" s="82"/>
      <c r="J2" s="82" t="s">
        <v>7</v>
      </c>
    </row>
    <row r="3" spans="1:10" s="19" customFormat="1" ht="15.75">
      <c r="A3" s="79"/>
      <c r="B3" s="28" t="s">
        <v>9</v>
      </c>
      <c r="C3" s="22" t="s">
        <v>10</v>
      </c>
      <c r="D3" s="22" t="s">
        <v>11</v>
      </c>
      <c r="E3" s="82"/>
      <c r="F3" s="79"/>
      <c r="G3" s="28" t="s">
        <v>9</v>
      </c>
      <c r="H3" s="22" t="s">
        <v>10</v>
      </c>
      <c r="I3" s="22" t="s">
        <v>11</v>
      </c>
      <c r="J3" s="82"/>
    </row>
    <row r="4" spans="1:10" ht="15.75">
      <c r="A4" s="29" t="s">
        <v>177</v>
      </c>
      <c r="B4" s="24">
        <v>59.52</v>
      </c>
      <c r="C4" s="25">
        <v>57.59</v>
      </c>
      <c r="D4" s="24">
        <v>188.68</v>
      </c>
      <c r="E4" s="24">
        <v>1519.05</v>
      </c>
      <c r="F4" s="23" t="s">
        <v>177</v>
      </c>
      <c r="G4" s="24">
        <v>73.56</v>
      </c>
      <c r="H4" s="24">
        <v>73.71</v>
      </c>
      <c r="I4" s="24">
        <v>244.76</v>
      </c>
      <c r="J4" s="24">
        <v>1945.7</v>
      </c>
    </row>
    <row r="5" spans="1:10" ht="15.75">
      <c r="A5" s="23" t="s">
        <v>178</v>
      </c>
      <c r="B5" s="24">
        <v>44.02</v>
      </c>
      <c r="C5" s="24">
        <v>55.3</v>
      </c>
      <c r="D5" s="24">
        <v>191.43</v>
      </c>
      <c r="E5" s="24">
        <v>1454.22</v>
      </c>
      <c r="F5" s="23" t="s">
        <v>178</v>
      </c>
      <c r="G5" s="24">
        <v>56.69</v>
      </c>
      <c r="H5" s="24">
        <v>68.28</v>
      </c>
      <c r="I5" s="24">
        <v>238.44</v>
      </c>
      <c r="J5" s="24">
        <v>1819.9</v>
      </c>
    </row>
    <row r="6" spans="1:10" ht="15.75">
      <c r="A6" s="23" t="s">
        <v>179</v>
      </c>
      <c r="B6" s="24">
        <v>44.49</v>
      </c>
      <c r="C6" s="24">
        <v>49.74</v>
      </c>
      <c r="D6" s="24">
        <v>183.1</v>
      </c>
      <c r="E6" s="24">
        <v>1461.2</v>
      </c>
      <c r="F6" s="23" t="s">
        <v>179</v>
      </c>
      <c r="G6" s="24">
        <v>56.61</v>
      </c>
      <c r="H6" s="24">
        <v>67.31</v>
      </c>
      <c r="I6" s="24">
        <v>228.57</v>
      </c>
      <c r="J6" s="24">
        <v>1909.7</v>
      </c>
    </row>
    <row r="7" spans="1:10" ht="15.75">
      <c r="A7" s="23" t="s">
        <v>180</v>
      </c>
      <c r="B7" s="24">
        <v>39.94</v>
      </c>
      <c r="C7" s="24">
        <v>43.48</v>
      </c>
      <c r="D7" s="24">
        <v>205.03</v>
      </c>
      <c r="E7" s="24">
        <v>1374.35</v>
      </c>
      <c r="F7" s="23" t="s">
        <v>180</v>
      </c>
      <c r="G7" s="24">
        <v>49.83</v>
      </c>
      <c r="H7" s="24">
        <v>53.09</v>
      </c>
      <c r="I7" s="24">
        <v>258.44</v>
      </c>
      <c r="J7" s="24">
        <v>1678.95</v>
      </c>
    </row>
    <row r="8" spans="1:10" ht="15.75">
      <c r="A8" s="23" t="s">
        <v>181</v>
      </c>
      <c r="B8" s="24">
        <v>54.03</v>
      </c>
      <c r="C8" s="24">
        <v>47.85</v>
      </c>
      <c r="D8" s="24">
        <v>208.07</v>
      </c>
      <c r="E8" s="24">
        <v>1485.15</v>
      </c>
      <c r="F8" s="23" t="s">
        <v>181</v>
      </c>
      <c r="G8" s="24">
        <v>65.41</v>
      </c>
      <c r="H8" s="24">
        <v>66.11</v>
      </c>
      <c r="I8" s="24">
        <v>251.73</v>
      </c>
      <c r="J8" s="24">
        <v>1802.77</v>
      </c>
    </row>
    <row r="9" spans="1:10" ht="15.75">
      <c r="A9" s="23" t="s">
        <v>182</v>
      </c>
      <c r="B9" s="24">
        <v>56.31</v>
      </c>
      <c r="C9" s="24">
        <v>50.25</v>
      </c>
      <c r="D9" s="24">
        <v>192.3</v>
      </c>
      <c r="E9" s="24">
        <v>1429.72</v>
      </c>
      <c r="F9" s="23" t="s">
        <v>182</v>
      </c>
      <c r="G9" s="24">
        <v>70.93</v>
      </c>
      <c r="H9" s="24">
        <v>62.83</v>
      </c>
      <c r="I9" s="24">
        <v>253.61</v>
      </c>
      <c r="J9" s="24">
        <v>1852.83</v>
      </c>
    </row>
    <row r="10" spans="1:10" ht="15.75">
      <c r="A10" s="23" t="s">
        <v>183</v>
      </c>
      <c r="B10" s="24">
        <v>51.63</v>
      </c>
      <c r="C10" s="24">
        <v>48.32</v>
      </c>
      <c r="D10" s="24">
        <v>212</v>
      </c>
      <c r="E10" s="24">
        <v>1466.1</v>
      </c>
      <c r="F10" s="23" t="s">
        <v>183</v>
      </c>
      <c r="G10" s="24">
        <v>60.24</v>
      </c>
      <c r="H10" s="24">
        <v>56.74</v>
      </c>
      <c r="I10" s="24">
        <v>253.25</v>
      </c>
      <c r="J10" s="24">
        <v>1750.4</v>
      </c>
    </row>
    <row r="11" spans="1:10" ht="15.75">
      <c r="A11" s="23" t="s">
        <v>184</v>
      </c>
      <c r="B11" s="24">
        <v>42.52</v>
      </c>
      <c r="C11" s="24">
        <v>43.4</v>
      </c>
      <c r="D11" s="24">
        <v>207.64</v>
      </c>
      <c r="E11" s="24">
        <v>1415.31</v>
      </c>
      <c r="F11" s="23" t="s">
        <v>184</v>
      </c>
      <c r="G11" s="24">
        <v>52.24</v>
      </c>
      <c r="H11" s="24">
        <v>58.57</v>
      </c>
      <c r="I11" s="24">
        <v>254.82</v>
      </c>
      <c r="J11" s="24">
        <v>1814.35</v>
      </c>
    </row>
    <row r="12" spans="1:10" ht="15.75">
      <c r="A12" s="23" t="s">
        <v>185</v>
      </c>
      <c r="B12" s="24">
        <v>57.51</v>
      </c>
      <c r="C12" s="24">
        <v>50.98</v>
      </c>
      <c r="D12" s="24">
        <v>213.55</v>
      </c>
      <c r="E12" s="24">
        <v>1552.98</v>
      </c>
      <c r="F12" s="23" t="s">
        <v>185</v>
      </c>
      <c r="G12" s="24">
        <v>67.33</v>
      </c>
      <c r="H12" s="24">
        <v>61.87</v>
      </c>
      <c r="I12" s="24">
        <v>258.91</v>
      </c>
      <c r="J12" s="24">
        <v>1896.3</v>
      </c>
    </row>
    <row r="13" spans="1:10" ht="15.75">
      <c r="A13" s="23" t="s">
        <v>186</v>
      </c>
      <c r="B13" s="24">
        <v>48.33</v>
      </c>
      <c r="C13" s="24">
        <v>51.52</v>
      </c>
      <c r="D13" s="24">
        <v>208.92</v>
      </c>
      <c r="E13" s="24">
        <v>1489</v>
      </c>
      <c r="F13" s="23" t="s">
        <v>186</v>
      </c>
      <c r="G13" s="24">
        <v>58.73</v>
      </c>
      <c r="H13" s="24">
        <v>66.44</v>
      </c>
      <c r="I13" s="24">
        <v>253.08</v>
      </c>
      <c r="J13" s="24">
        <v>1859.25</v>
      </c>
    </row>
    <row r="14" spans="1:10" ht="15.75">
      <c r="A14" s="23" t="s">
        <v>187</v>
      </c>
      <c r="B14" s="24">
        <v>55.38</v>
      </c>
      <c r="C14" s="24">
        <v>46.9</v>
      </c>
      <c r="D14" s="24">
        <v>228.91</v>
      </c>
      <c r="E14" s="24">
        <v>1530.08</v>
      </c>
      <c r="F14" s="23" t="s">
        <v>187</v>
      </c>
      <c r="G14" s="24">
        <v>63.63</v>
      </c>
      <c r="H14" s="24">
        <v>59.72</v>
      </c>
      <c r="I14" s="24">
        <v>266.17</v>
      </c>
      <c r="J14" s="24">
        <v>1828.98</v>
      </c>
    </row>
    <row r="15" spans="1:10" ht="15.75">
      <c r="A15" s="23" t="s">
        <v>188</v>
      </c>
      <c r="B15" s="24">
        <v>54.14</v>
      </c>
      <c r="C15" s="24">
        <v>46.13</v>
      </c>
      <c r="D15" s="24">
        <v>245.62</v>
      </c>
      <c r="E15" s="24">
        <v>1611.9</v>
      </c>
      <c r="F15" s="23" t="s">
        <v>188</v>
      </c>
      <c r="G15" s="24">
        <v>65.72</v>
      </c>
      <c r="H15" s="24">
        <v>55.46</v>
      </c>
      <c r="I15" s="24">
        <v>306.32</v>
      </c>
      <c r="J15" s="24">
        <v>1984.85</v>
      </c>
    </row>
    <row r="16" spans="1:10" ht="15.75">
      <c r="A16" s="23" t="s">
        <v>189</v>
      </c>
      <c r="B16" s="24">
        <v>54.39</v>
      </c>
      <c r="C16" s="24">
        <v>39.06</v>
      </c>
      <c r="D16" s="24">
        <v>198.29</v>
      </c>
      <c r="E16" s="24">
        <v>1426.75</v>
      </c>
      <c r="F16" s="23" t="s">
        <v>189</v>
      </c>
      <c r="G16" s="24">
        <v>67.68</v>
      </c>
      <c r="H16" s="24">
        <v>53</v>
      </c>
      <c r="I16" s="24">
        <v>234.8</v>
      </c>
      <c r="J16" s="24">
        <v>1821.79</v>
      </c>
    </row>
    <row r="17" spans="1:10" ht="15.75">
      <c r="A17" s="23" t="s">
        <v>190</v>
      </c>
      <c r="B17" s="24">
        <v>48.87</v>
      </c>
      <c r="C17" s="24">
        <v>42.35</v>
      </c>
      <c r="D17" s="24">
        <v>236.74</v>
      </c>
      <c r="E17" s="24">
        <v>1512.74</v>
      </c>
      <c r="F17" s="23" t="s">
        <v>190</v>
      </c>
      <c r="G17" s="24">
        <v>57.26</v>
      </c>
      <c r="H17" s="24">
        <v>51.43</v>
      </c>
      <c r="I17" s="24">
        <v>280.84</v>
      </c>
      <c r="J17" s="24">
        <v>1797.07</v>
      </c>
    </row>
    <row r="18" spans="1:10" ht="15.75">
      <c r="A18" s="23" t="s">
        <v>191</v>
      </c>
      <c r="B18" s="24">
        <v>50.07</v>
      </c>
      <c r="C18" s="24">
        <v>37.5</v>
      </c>
      <c r="D18" s="24">
        <v>228.44</v>
      </c>
      <c r="E18" s="24">
        <v>1440.5</v>
      </c>
      <c r="F18" s="22" t="s">
        <v>191</v>
      </c>
      <c r="G18" s="24">
        <v>61.98</v>
      </c>
      <c r="H18" s="24">
        <v>49.02</v>
      </c>
      <c r="I18" s="24">
        <v>268.53</v>
      </c>
      <c r="J18" s="24">
        <v>1788.14</v>
      </c>
    </row>
    <row r="19" spans="1:10" ht="28.5">
      <c r="A19" s="22" t="s">
        <v>192</v>
      </c>
      <c r="B19" s="26">
        <f>SUM(B4:B18)</f>
        <v>761.15</v>
      </c>
      <c r="C19" s="26">
        <f>SUM(C4:C18)</f>
        <v>710.37</v>
      </c>
      <c r="D19" s="26">
        <f>SUM(D4:D18)</f>
        <v>3148.72</v>
      </c>
      <c r="E19" s="26">
        <f>SUM(E4:E18)</f>
        <v>22169.05</v>
      </c>
      <c r="F19" s="27" t="s">
        <v>192</v>
      </c>
      <c r="G19" s="26">
        <f>SUM(G4:G18)</f>
        <v>927.8400000000001</v>
      </c>
      <c r="H19" s="26">
        <f>SUM(H4:H18)</f>
        <v>903.58</v>
      </c>
      <c r="I19" s="26">
        <f>SUM(I4:I18)</f>
        <v>3852.2700000000004</v>
      </c>
      <c r="J19" s="26">
        <f>SUM(J4:J18)</f>
        <v>27550.98</v>
      </c>
    </row>
    <row r="20" spans="1:10" ht="31.5">
      <c r="A20" s="22" t="s">
        <v>200</v>
      </c>
      <c r="B20" s="31">
        <f>B19/15</f>
        <v>50.74333333333333</v>
      </c>
      <c r="C20" s="26">
        <f>C19/15</f>
        <v>47.358</v>
      </c>
      <c r="D20" s="26">
        <f>D19/15</f>
        <v>209.91466666666665</v>
      </c>
      <c r="E20" s="26">
        <f>E19/15</f>
        <v>1477.9366666666667</v>
      </c>
      <c r="F20" s="27" t="s">
        <v>200</v>
      </c>
      <c r="G20" s="31">
        <f>G19/15</f>
        <v>61.85600000000001</v>
      </c>
      <c r="H20" s="31">
        <f>H19/15</f>
        <v>60.23866666666667</v>
      </c>
      <c r="I20" s="31">
        <f>I19/15</f>
        <v>256.81800000000004</v>
      </c>
      <c r="J20" s="31">
        <f>J19/15</f>
        <v>1836.732</v>
      </c>
    </row>
    <row r="21" spans="1:12" ht="24" customHeight="1">
      <c r="A21" s="83" t="s">
        <v>194</v>
      </c>
      <c r="B21" s="32" t="s">
        <v>196</v>
      </c>
      <c r="C21" s="32" t="s">
        <v>197</v>
      </c>
      <c r="D21" s="32" t="s">
        <v>198</v>
      </c>
      <c r="E21" s="32" t="s">
        <v>198</v>
      </c>
      <c r="F21" s="85" t="s">
        <v>195</v>
      </c>
      <c r="G21" s="32" t="s">
        <v>196</v>
      </c>
      <c r="H21" s="32" t="s">
        <v>196</v>
      </c>
      <c r="I21" s="32" t="s">
        <v>197</v>
      </c>
      <c r="J21" s="32" t="s">
        <v>198</v>
      </c>
      <c r="K21" s="80"/>
      <c r="L21" s="80"/>
    </row>
    <row r="22" spans="1:15" ht="49.5" customHeight="1">
      <c r="A22" s="84"/>
      <c r="B22" s="33">
        <f>(B20/42-1)</f>
        <v>0.20817460317460323</v>
      </c>
      <c r="C22" s="33">
        <f>(C20/47-1)</f>
        <v>0.007617021276595581</v>
      </c>
      <c r="D22" s="33">
        <f>(D20/203-1)</f>
        <v>0.03406239737274208</v>
      </c>
      <c r="E22" s="33">
        <f>(E20/1400-1)</f>
        <v>0.05566904761904756</v>
      </c>
      <c r="F22" s="86" t="s">
        <v>195</v>
      </c>
      <c r="G22" s="33">
        <f>(G20/54-1)</f>
        <v>0.14548148148148154</v>
      </c>
      <c r="H22" s="33">
        <f>(H20/60-1)</f>
        <v>0.003977777777777858</v>
      </c>
      <c r="I22" s="33">
        <f>(I20/261-1)</f>
        <v>-0.016022988505747016</v>
      </c>
      <c r="J22" s="33">
        <f>(J20/1800-1)</f>
        <v>0.020406666666666684</v>
      </c>
      <c r="K22" s="30"/>
      <c r="L22" s="30"/>
      <c r="M22" s="30"/>
      <c r="N22" s="30"/>
      <c r="O22" s="30"/>
    </row>
    <row r="23" spans="1:10" ht="15.75">
      <c r="A23" s="18"/>
      <c r="B23" s="18"/>
      <c r="C23" s="18"/>
      <c r="D23" s="18"/>
      <c r="E23" s="18"/>
      <c r="F23" s="18"/>
      <c r="G23" s="18"/>
      <c r="H23" s="18"/>
      <c r="I23" s="18"/>
      <c r="J23" s="18"/>
    </row>
  </sheetData>
  <sheetProtection/>
  <mergeCells count="11">
    <mergeCell ref="E2:E3"/>
    <mergeCell ref="A1:E1"/>
    <mergeCell ref="A2:A3"/>
    <mergeCell ref="K21:L21"/>
    <mergeCell ref="F1:J1"/>
    <mergeCell ref="F2:F3"/>
    <mergeCell ref="G2:I2"/>
    <mergeCell ref="J2:J3"/>
    <mergeCell ref="A21:A22"/>
    <mergeCell ref="F21:F22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ДС165</dc:creator>
  <cp:keywords/>
  <dc:description/>
  <cp:lastModifiedBy>Admin</cp:lastModifiedBy>
  <cp:lastPrinted>2023-07-11T11:02:34Z</cp:lastPrinted>
  <dcterms:created xsi:type="dcterms:W3CDTF">2023-04-20T21:04:49Z</dcterms:created>
  <dcterms:modified xsi:type="dcterms:W3CDTF">2023-07-12T08:47:07Z</dcterms:modified>
  <cp:category/>
  <cp:version/>
  <cp:contentType/>
  <cp:contentStatus/>
</cp:coreProperties>
</file>